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Южное видное\"/>
    </mc:Choice>
  </mc:AlternateContent>
  <xr:revisionPtr revIDLastSave="0" documentId="8_{5861A7AC-1594-4380-96A5-1944BA93A097}" xr6:coauthVersionLast="40" xr6:coauthVersionMax="40" xr10:uidLastSave="{00000000-0000-0000-0000-000000000000}"/>
  <bookViews>
    <workbookView xWindow="0" yWindow="0" windowWidth="28800" windowHeight="11925" xr2:uid="{55F65555-4120-4D4C-A3A7-FAA8817F15E2}"/>
  </bookViews>
  <sheets>
    <sheet name="Берез 12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'Берез 12'!$A$1:$E$134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7" i="1"/>
  <c r="E66" i="1"/>
  <c r="E64" i="1"/>
  <c r="E4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16" i="1"/>
  <c r="D15" i="1"/>
  <c r="D11" i="1"/>
  <c r="D13" i="1" s="1"/>
  <c r="D10" i="1"/>
  <c r="D6" i="1"/>
  <c r="D5" i="1"/>
  <c r="F2" i="1"/>
  <c r="E57" i="1" s="1"/>
  <c r="B2" i="1"/>
  <c r="G40" i="1" l="1"/>
  <c r="F16" i="1"/>
  <c r="E53" i="1"/>
  <c r="F44" i="1" s="1"/>
  <c r="D21" i="1"/>
  <c r="D24" i="1" s="1"/>
  <c r="D12" i="1"/>
  <c r="D14" i="1" s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<sst xmlns="http://schemas.openxmlformats.org/spreadsheetml/2006/main" count="255" uniqueCount="172">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</sst>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2E2D7BAA-3372-4323-A8D5-9B8815729AC8}"/>
    <cellStyle name="Обычный 5" xfId="2" xr:uid="{DE484B14-933C-490B-B754-F58F4BDC6E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B7" t="str">
            <v>Видное г, Березовая ул, 12</v>
          </cell>
          <cell r="C7">
            <v>44927</v>
          </cell>
          <cell r="D7">
            <v>45291</v>
          </cell>
          <cell r="E7">
            <v>156696.00000000003</v>
          </cell>
          <cell r="F7">
            <v>703789.93000000052</v>
          </cell>
          <cell r="G7">
            <v>6487106.450000003</v>
          </cell>
          <cell r="H7">
            <v>6533087.6300000045</v>
          </cell>
          <cell r="N7">
            <v>6978110.2276375731</v>
          </cell>
        </row>
        <row r="72">
          <cell r="N72">
            <v>259094.93659661402</v>
          </cell>
        </row>
        <row r="137">
          <cell r="N137">
            <v>766934.56258677621</v>
          </cell>
        </row>
        <row r="202">
          <cell r="N202">
            <v>87851.698860210818</v>
          </cell>
        </row>
        <row r="267">
          <cell r="N267">
            <v>202239.43693462593</v>
          </cell>
        </row>
        <row r="332">
          <cell r="N332">
            <v>51892.007057812785</v>
          </cell>
        </row>
        <row r="397">
          <cell r="N397">
            <v>19168.368078907366</v>
          </cell>
        </row>
        <row r="462">
          <cell r="N462">
            <v>1067500.5611745443</v>
          </cell>
        </row>
        <row r="671">
          <cell r="N671">
            <v>2103797.2181762578</v>
          </cell>
        </row>
        <row r="736">
          <cell r="N736">
            <v>1289424.1014628676</v>
          </cell>
        </row>
        <row r="801">
          <cell r="N801">
            <v>722794.36375442892</v>
          </cell>
        </row>
        <row r="962">
          <cell r="N962">
            <v>391776.31999999989</v>
          </cell>
        </row>
        <row r="1027">
          <cell r="N1027">
            <v>15636.6529545268</v>
          </cell>
        </row>
        <row r="1260">
          <cell r="N1260">
            <v>0</v>
          </cell>
        </row>
      </sheetData>
      <sheetData sheetId="2">
        <row r="323">
          <cell r="C323">
            <v>123537.33000000007</v>
          </cell>
          <cell r="G323">
            <v>89917.359999999971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EBE91-0F62-472F-8B02-0B3B7808E80A}">
  <dimension ref="A1:H163"/>
  <sheetViews>
    <sheetView tabSelected="1" topLeftCell="A100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6" ht="29.25" customHeight="1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4"/>
      <c r="B2" s="5" t="str">
        <f>'[1]отчеты для ГИС ЖКХ'!B7</f>
        <v>Видное г, Березовая ул, 12</v>
      </c>
      <c r="C2" s="6"/>
      <c r="D2" s="6"/>
      <c r="E2" s="6"/>
      <c r="F2" s="7">
        <f>'[1]отчеты для ГИС ЖКХ'!E7</f>
        <v>156696.00000000003</v>
      </c>
    </row>
    <row r="3" spans="1:6" ht="12" customHeight="1" x14ac:dyDescent="0.25">
      <c r="A3" s="8" t="s">
        <v>1</v>
      </c>
      <c r="B3" s="9"/>
      <c r="C3" s="9"/>
      <c r="D3" s="9"/>
      <c r="E3" s="10"/>
    </row>
    <row r="4" spans="1:6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6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6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6" ht="19.5" customHeight="1" x14ac:dyDescent="0.25">
      <c r="A7" s="8" t="s">
        <v>6</v>
      </c>
      <c r="B7" s="9"/>
      <c r="C7" s="9"/>
      <c r="D7" s="9"/>
      <c r="E7" s="10"/>
    </row>
    <row r="8" spans="1:6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6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6" ht="9.75" customHeight="1" x14ac:dyDescent="0.25">
      <c r="A10" s="12">
        <v>6</v>
      </c>
      <c r="B10" s="13" t="s">
        <v>11</v>
      </c>
      <c r="C10" s="14"/>
      <c r="D10" s="20">
        <f>'[1]отчеты для ГИС ЖКХ'!F7</f>
        <v>703789.93000000052</v>
      </c>
      <c r="E10" s="19" t="s">
        <v>10</v>
      </c>
    </row>
    <row r="11" spans="1:6" ht="9.75" customHeight="1" x14ac:dyDescent="0.25">
      <c r="A11" s="21">
        <v>7</v>
      </c>
      <c r="B11" s="22" t="s">
        <v>12</v>
      </c>
      <c r="C11" s="23"/>
      <c r="D11" s="24">
        <f>'[1]отчеты для ГИС ЖКХ'!G7</f>
        <v>6487106.450000003</v>
      </c>
      <c r="E11" s="16" t="s">
        <v>13</v>
      </c>
    </row>
    <row r="12" spans="1:6" ht="9.75" customHeight="1" x14ac:dyDescent="0.25">
      <c r="A12" s="12">
        <v>8</v>
      </c>
      <c r="B12" s="13" t="s">
        <v>14</v>
      </c>
      <c r="C12" s="14"/>
      <c r="D12" s="25">
        <f>D11*65%</f>
        <v>4216619.1925000018</v>
      </c>
      <c r="E12" s="19" t="s">
        <v>10</v>
      </c>
    </row>
    <row r="13" spans="1:6" ht="9.75" customHeight="1" x14ac:dyDescent="0.25">
      <c r="A13" s="12">
        <v>9</v>
      </c>
      <c r="B13" s="13" t="s">
        <v>15</v>
      </c>
      <c r="C13" s="14"/>
      <c r="D13" s="25">
        <f>D11*14%</f>
        <v>908194.90300000052</v>
      </c>
      <c r="E13" s="19" t="s">
        <v>10</v>
      </c>
    </row>
    <row r="14" spans="1:6" ht="9.75" customHeight="1" x14ac:dyDescent="0.25">
      <c r="A14" s="12">
        <v>10</v>
      </c>
      <c r="B14" s="13" t="s">
        <v>16</v>
      </c>
      <c r="C14" s="14"/>
      <c r="D14" s="25">
        <f>D11-D12-D13</f>
        <v>1362292.3545000008</v>
      </c>
      <c r="E14" s="19" t="s">
        <v>10</v>
      </c>
    </row>
    <row r="15" spans="1:6" ht="9.75" customHeight="1" x14ac:dyDescent="0.25">
      <c r="A15" s="21">
        <v>11</v>
      </c>
      <c r="B15" s="22" t="s">
        <v>17</v>
      </c>
      <c r="C15" s="23"/>
      <c r="D15" s="24">
        <f>SUM(D16:D20)</f>
        <v>6533087.6300000045</v>
      </c>
      <c r="E15" s="16" t="s">
        <v>13</v>
      </c>
    </row>
    <row r="16" spans="1:6" ht="9.75" customHeight="1" x14ac:dyDescent="0.25">
      <c r="A16" s="12">
        <v>12</v>
      </c>
      <c r="B16" s="13" t="s">
        <v>18</v>
      </c>
      <c r="C16" s="14"/>
      <c r="D16" s="26">
        <f>'[1]отчеты для ГИС ЖКХ'!H7</f>
        <v>6533087.6300000045</v>
      </c>
      <c r="E16" s="19" t="s">
        <v>10</v>
      </c>
      <c r="F16" s="11">
        <f>D40-D15</f>
        <v>445022.5976375686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657808.74999999907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657808.74999999907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ЖКХ'!N72</f>
        <v>259094.93659661402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ЖКХ'!N137</f>
        <v>766934.56258677621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ЖКХ'!N202</f>
        <v>87851.698860210818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ЖКХ'!N267</f>
        <v>202239.43693462593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ЖКХ'!N332</f>
        <v>51892.007057812785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ЖКХ'!N397</f>
        <v>19168.368078907366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ЖКХ'!N462</f>
        <v>1067500.5611745443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ЖКХ'!N671</f>
        <v>2103797.2181762578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ЖКХ'!N736</f>
        <v>1289424.1014628676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ЖКХ'!N801</f>
        <v>722794.36375442892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ЖКХ'!N962</f>
        <v>391776.31999999989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ЖКХ'!N1027</f>
        <v>15636.6529545268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ЖКХ'!N1260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6978110.2276375731</v>
      </c>
      <c r="E40" s="40" t="s">
        <v>32</v>
      </c>
      <c r="F40" s="11">
        <f>'[1]отчеты для ГИС ЖКХ'!N7</f>
        <v>6978110.2276375731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1.6534878784181726</v>
      </c>
      <c r="F44" s="11">
        <f>E44+E53+E57+E61+E64+E66+E73+E76+E86+E94+E99+E107+E109</f>
        <v>44.532791058084257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4.8944105949531327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1.2906483696752049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0.33116357187045475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0.12232838157264615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9.9789739077747977E-2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6.8125578264572422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13.425979081637422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8.228825888745515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4.6127173875174146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2.5002317863889303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[1]ЖКУ!C323</f>
        <v>123537.33000000007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[1]ЖКУ!G323</f>
        <v>89917.359999999971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Берез 12</vt:lpstr>
      <vt:lpstr>'Берез 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2024-02-28T11:26:13Z</dcterms:created>
  <dcterms:modified xsi:type="dcterms:W3CDTF">2024-02-28T11:26:22Z</dcterms:modified>
</cp:coreProperties>
</file>