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3\отчеты для ГИС ЖКХ\Южное видное\"/>
    </mc:Choice>
  </mc:AlternateContent>
  <xr:revisionPtr revIDLastSave="0" documentId="8_{B5A405A8-3690-4B30-A61B-651BBC4E0EF5}" xr6:coauthVersionLast="40" xr6:coauthVersionMax="40" xr10:uidLastSave="{00000000-0000-0000-0000-000000000000}"/>
  <bookViews>
    <workbookView xWindow="0" yWindow="0" windowWidth="28800" windowHeight="11925" xr2:uid="{FF955A83-275B-45C8-A1D9-6F8318891568}"/>
  </bookViews>
  <sheets>
    <sheet name="Завидная 16" sheetId="1" r:id="rId1"/>
  </sheets>
  <externalReferences>
    <externalReference r:id="rId2"/>
    <externalReference r:id="rId3"/>
  </externalReferences>
  <definedNames>
    <definedName name="Excel_BuiltIn_Print_Area_4_1" localSheetId="0">#REF!</definedName>
    <definedName name="Excel_BuiltIn_Print_Area_4_1">#REF!</definedName>
    <definedName name="JR_PAGE_ANCHOR_0_1" localSheetId="0">#REF!</definedName>
    <definedName name="JR_PAGE_ANCHOR_0_1">#REF!</definedName>
    <definedName name="JR_PAGE_ANCHOR_1_1" localSheetId="0">#REF!</definedName>
    <definedName name="JR_PAGE_ANCHOR_1_1">#REF!</definedName>
    <definedName name="JR_PAGE_ANCHOR_2_0" localSheetId="0">#REF!</definedName>
    <definedName name="JR_PAGE_ANCHOR_2_0">'[2]расход-доход 03.2023с'!#REF!</definedName>
    <definedName name="JR_PAGE_ANCHOR_2_1" localSheetId="0">#REF!</definedName>
    <definedName name="JR_PAGE_ANCHOR_2_1">#REF!</definedName>
    <definedName name="JR_PAGE_ANCHOR_3_1" localSheetId="0">#REF!</definedName>
    <definedName name="JR_PAGE_ANCHOR_3_1">#REF!</definedName>
    <definedName name="JR_PAGE_ANCHOR_4_1" localSheetId="0">#REF!</definedName>
    <definedName name="JR_PAGE_ANCHOR_4_1">#REF!</definedName>
    <definedName name="JR_PAGE_ANCHOR_5_1" localSheetId="0">#REF!</definedName>
    <definedName name="JR_PAGE_ANCHOR_5_1">#REF!</definedName>
    <definedName name="вап" localSheetId="0">#REF!</definedName>
    <definedName name="вап">#REF!</definedName>
    <definedName name="_xlnm.Print_Area" localSheetId="0">'Завидная 16'!$A$1:$E$134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3" i="1" l="1"/>
  <c r="D120" i="1"/>
  <c r="E107" i="1"/>
  <c r="E66" i="1"/>
  <c r="E64" i="1"/>
  <c r="E44" i="1"/>
  <c r="F40" i="1"/>
  <c r="D39" i="1"/>
  <c r="D38" i="1"/>
  <c r="D37" i="1"/>
  <c r="E109" i="1" s="1"/>
  <c r="D36" i="1"/>
  <c r="E99" i="1" s="1"/>
  <c r="D35" i="1"/>
  <c r="E94" i="1" s="1"/>
  <c r="D34" i="1"/>
  <c r="E86" i="1" s="1"/>
  <c r="D33" i="1"/>
  <c r="E76" i="1" s="1"/>
  <c r="D32" i="1"/>
  <c r="D31" i="1"/>
  <c r="D30" i="1"/>
  <c r="E61" i="1" s="1"/>
  <c r="D29" i="1"/>
  <c r="D28" i="1"/>
  <c r="D27" i="1"/>
  <c r="D40" i="1" s="1"/>
  <c r="D16" i="1"/>
  <c r="D15" i="1"/>
  <c r="D11" i="1"/>
  <c r="D12" i="1" s="1"/>
  <c r="D10" i="1"/>
  <c r="D6" i="1"/>
  <c r="D5" i="1"/>
  <c r="F2" i="1"/>
  <c r="E73" i="1" s="1"/>
  <c r="B2" i="1"/>
  <c r="F16" i="1" l="1"/>
  <c r="G40" i="1"/>
  <c r="D13" i="1"/>
  <c r="D14" i="1"/>
  <c r="E53" i="1"/>
  <c r="F44" i="1" s="1"/>
  <c r="E57" i="1"/>
  <c r="D21" i="1"/>
  <c r="D24" i="1" s="1"/>
</calcChain>
</file>

<file path=xl/sharedStrings.xml><?xml version="1.0" encoding="utf-8"?>
<sst xmlns="http://schemas.openxmlformats.org/spreadsheetml/2006/main" count="255" uniqueCount="172">
  <si>
    <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</t>
    </r>
  </si>
  <si>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</si>
  <si>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</si>
  <si>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</si>
  <si>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</si>
  <si>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</si>
  <si>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</si>
  <si>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</si>
  <si>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</si>
  <si>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</si>
  <si>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</si>
  <si>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</si>
  <si>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</si>
  <si>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</si>
  <si>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</si>
  <si>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</si>
  <si>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</si>
  <si>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</si>
  <si>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</si>
  <si>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</si>
  <si>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</si>
  <si>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</si>
  <si>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</si>
  <si>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</si>
  <si>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</si>
  <si>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</si>
  <si>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</si>
  <si>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</si>
  <si>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</si>
  <si>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t>Наименование работ (услуг)</t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</si>
  <si>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</si>
  <si>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t>Работы и услуги по содержанию и техническому обслуживанию инженерного оборудования и
конструктивных элементов многоквартирного жилого дома</t>
  </si>
  <si>
    <t>руб.</t>
  </si>
  <si>
    <t>Услуги и работы по управлению многоквартирным домом</t>
  </si>
  <si>
    <t>Аварийно-диспетчерская служба</t>
  </si>
  <si>
    <t>Услуги расчетного центра</t>
  </si>
  <si>
    <t>Услуги паспортного стола</t>
  </si>
  <si>
    <r>
      <rPr>
        <sz val="7.5"/>
        <rFont val="Times New Roman"/>
        <family val="1"/>
        <charset val="204"/>
      </rPr>
      <t>Техническое обслуживание и ремонт электрооборудования общего имущества многоквартирного
дома</t>
    </r>
  </si>
  <si>
    <t>Текущий ремонт общего имущества МКД</t>
  </si>
  <si>
    <t>Обслуживание придомовой территории</t>
  </si>
  <si>
    <t>Санитарное содержание мест общего пользования в МКД</t>
  </si>
  <si>
    <t>Содержание лифтового хозяйства</t>
  </si>
  <si>
    <t>Обслуживание и ремонт систем противопожарной автоматики и дымоудаления</t>
  </si>
  <si>
    <t>Проведение работ по дератизации, дезинсекции</t>
  </si>
  <si>
    <t>Содержание мусоропровода</t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</si>
  <si>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</si>
  <si>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</si>
  <si>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</si>
  <si>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</si>
  <si>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</si>
  <si>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</si>
  <si>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</si>
  <si>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</si>
  <si>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</si>
  <si>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</si>
  <si>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</si>
  <si>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</si>
  <si>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</si>
  <si>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</si>
  <si>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</si>
  <si>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</si>
  <si>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</si>
  <si>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</si>
  <si>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</si>
  <si>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</si>
  <si>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</si>
  <si>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</si>
  <si>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</si>
  <si>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</si>
  <si>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</si>
  <si>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</si>
  <si>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</si>
  <si>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</si>
  <si>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</si>
  <si>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</si>
  <si>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</si>
  <si>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</si>
  <si>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</si>
  <si>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</si>
  <si>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</si>
  <si>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</si>
  <si>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</si>
  <si>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</si>
  <si>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</si>
  <si>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</si>
  <si>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</si>
  <si>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</si>
  <si>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</si>
  <si>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</si>
  <si>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</si>
  <si>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</si>
  <si>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</si>
  <si>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</si>
  <si>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</si>
  <si>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</si>
  <si>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</si>
  <si>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</si>
  <si>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</si>
  <si>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</si>
  <si>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</si>
  <si>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</si>
  <si>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</si>
  <si>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</si>
  <si>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</si>
  <si>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</si>
  <si>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</si>
  <si>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</si>
  <si>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</si>
  <si>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</si>
  <si>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</si>
  <si>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</si>
  <si>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</si>
  <si>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</si>
  <si>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</si>
  <si>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</si>
  <si>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</si>
  <si>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</si>
  <si>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</si>
  <si>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</si>
  <si>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</si>
  <si>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</si>
  <si>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</si>
  <si>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</si>
  <si>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</si>
  <si>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</si>
  <si>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</si>
  <si>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</si>
  <si>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</si>
  <si>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</si>
  <si>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</si>
  <si>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</si>
  <si>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</si>
  <si>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</si>
  <si>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</si>
  <si>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</si>
  <si>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</si>
  <si>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</si>
  <si>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</si>
  <si>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</si>
  <si>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</si>
  <si>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</si>
  <si>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</si>
  <si>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</si>
  <si>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</si>
  <si>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</si>
  <si>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</si>
  <si>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</si>
  <si>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</si>
  <si>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</si>
  <si>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</si>
  <si>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</si>
  <si>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</si>
  <si>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</si>
  <si>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7.5"/>
        <rFont val="Times New Roman"/>
        <family val="1"/>
      </rPr>
      <t>Авансовые платежи потребителей (на начало периода)</t>
    </r>
  </si>
  <si>
    <r>
      <rPr>
        <sz val="7.5"/>
        <rFont val="Times New Roman"/>
        <family val="1"/>
      </rPr>
      <t>руб.</t>
    </r>
  </si>
  <si>
    <r>
      <rPr>
        <sz val="7.5"/>
        <rFont val="Times New Roman"/>
        <family val="1"/>
      </rPr>
      <t>Переходящие остатки денежных средств (на начало периода)</t>
    </r>
  </si>
  <si>
    <r>
      <rPr>
        <sz val="7.5"/>
        <rFont val="Times New Roman"/>
        <family val="1"/>
      </rPr>
      <t>Задолженность потребителей (на начало периода)</t>
    </r>
  </si>
  <si>
    <r>
      <rPr>
        <sz val="7.5"/>
        <rFont val="Times New Roman"/>
        <family val="1"/>
      </rPr>
      <t>Авансовые платежи потребителей (на конец периода)</t>
    </r>
  </si>
  <si>
    <r>
      <rPr>
        <sz val="7.5"/>
        <rFont val="Times New Roman"/>
        <family val="1"/>
      </rPr>
      <t>-</t>
    </r>
  </si>
  <si>
    <r>
      <rPr>
        <sz val="7.5"/>
        <rFont val="Times New Roman"/>
        <family val="1"/>
      </rPr>
      <t>Переходящие остатки денежных средств (на конец периода)</t>
    </r>
  </si>
  <si>
    <r>
      <rPr>
        <sz val="7.5"/>
        <rFont val="Times New Roman"/>
        <family val="1"/>
      </rPr>
      <t>Задолженность потребителей (на конец периода)</t>
    </r>
  </si>
  <si>
    <r>
      <rPr>
        <b/>
        <i/>
        <sz val="7.5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</si>
  <si>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7.5"/>
        <rFont val="Times New Roman"/>
        <family val="1"/>
      </rPr>
      <t>Количество поступивших претензий</t>
    </r>
  </si>
  <si>
    <r>
      <rPr>
        <sz val="7.5"/>
        <rFont val="Times New Roman"/>
        <family val="1"/>
      </rPr>
      <t>ед.</t>
    </r>
  </si>
  <si>
    <r>
      <rPr>
        <sz val="7.5"/>
        <rFont val="Times New Roman"/>
        <family val="1"/>
      </rPr>
      <t>Количество удовлетворенных претензий</t>
    </r>
  </si>
  <si>
    <r>
      <rPr>
        <sz val="7.5"/>
        <rFont val="Times New Roman"/>
        <family val="1"/>
      </rPr>
      <t>Количество претензий, в удовлетворении которых отказано</t>
    </r>
  </si>
  <si>
    <r>
      <rPr>
        <sz val="7.5"/>
        <rFont val="Times New Roman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</si>
  <si>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</rPr>
      <t>Информация о ведении  претензионно-исковой работы в отношении потребителей-должников</t>
    </r>
  </si>
  <si>
    <r>
      <rPr>
        <sz val="7.5"/>
        <rFont val="Times New Roman"/>
        <family val="1"/>
      </rPr>
      <t>Направлено претензий потребителям-должникам</t>
    </r>
  </si>
  <si>
    <r>
      <rPr>
        <sz val="7.5"/>
        <rFont val="Times New Roman"/>
        <family val="1"/>
      </rPr>
      <t>Направлено исковых заявлений (заявлений на выдачу судебных приказов)</t>
    </r>
  </si>
  <si>
    <r>
      <rPr>
        <sz val="7.5"/>
        <rFont val="Times New Roman"/>
        <family val="1"/>
      </rPr>
      <t>Получено денежных средств по результатам претензионно-исковой работы</t>
    </r>
  </si>
  <si>
    <r>
      <rPr>
        <b/>
        <sz val="7.5"/>
        <rFont val="Cambria"/>
        <family val="1"/>
      </rPr>
      <t>Генеральный директор ООО "Купелинка"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</si>
</sst>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3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7.5"/>
      <name val="Cambria"/>
      <family val="1"/>
    </font>
    <font>
      <b/>
      <i/>
      <sz val="7.5"/>
      <name val="Cambria"/>
      <family val="1"/>
    </font>
    <font>
      <sz val="7.5"/>
      <color rgb="FF000000"/>
      <name val="Times New Roman"/>
      <family val="1"/>
      <charset val="204"/>
    </font>
    <font>
      <b/>
      <i/>
      <sz val="8"/>
      <name val="Cambria"/>
      <family val="1"/>
      <charset val="204"/>
    </font>
    <font>
      <b/>
      <i/>
      <sz val="8"/>
      <name val="Cambria"/>
      <family val="1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sz val="7.5"/>
      <name val="Cambria"/>
      <family val="1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i/>
      <sz val="7.5"/>
      <name val="Cambria"/>
      <family val="1"/>
    </font>
    <font>
      <i/>
      <sz val="7.5"/>
      <color rgb="FF000000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b/>
      <i/>
      <sz val="7.5"/>
      <color rgb="FF000000"/>
      <name val="Cambria"/>
      <family val="1"/>
      <charset val="204"/>
    </font>
    <font>
      <sz val="7.5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b/>
      <sz val="7.5"/>
      <name val="Times New Roman"/>
      <family val="1"/>
      <charset val="204"/>
    </font>
    <font>
      <sz val="7"/>
      <name val="Cambria"/>
      <family val="1"/>
      <charset val="204"/>
    </font>
    <font>
      <sz val="7"/>
      <name val="Cambria"/>
      <family val="1"/>
    </font>
    <font>
      <sz val="7"/>
      <name val="Calibri"/>
      <family val="2"/>
      <charset val="204"/>
    </font>
    <font>
      <sz val="7"/>
      <name val="Calibri"/>
      <family val="1"/>
    </font>
    <font>
      <sz val="7"/>
      <color rgb="FF000000"/>
      <name val="Cambria"/>
      <family val="2"/>
    </font>
    <font>
      <b/>
      <i/>
      <sz val="7.5"/>
      <color rgb="FF000000"/>
      <name val="Times New Roman"/>
      <family val="1"/>
      <charset val="204"/>
    </font>
    <font>
      <b/>
      <i/>
      <sz val="7.5"/>
      <name val="Times New Roman"/>
      <family val="1"/>
      <charset val="204"/>
    </font>
    <font>
      <sz val="7.5"/>
      <color rgb="FF000000"/>
      <name val="Times New Roman"/>
      <family val="2"/>
      <charset val="204"/>
    </font>
    <font>
      <sz val="7.5"/>
      <name val="Times New Roman"/>
      <family val="1"/>
    </font>
    <font>
      <b/>
      <i/>
      <sz val="7.5"/>
      <color rgb="FF000000"/>
      <name val="Cambria"/>
      <family val="2"/>
      <charset val="204"/>
    </font>
    <font>
      <b/>
      <i/>
      <sz val="7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2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right" vertical="center" wrapText="1"/>
    </xf>
    <xf numFmtId="0" fontId="1" fillId="0" borderId="0" xfId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/>
    </xf>
    <xf numFmtId="1" fontId="7" fillId="0" borderId="4" xfId="1" applyNumberFormat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64" fontId="10" fillId="0" borderId="4" xfId="2" applyNumberFormat="1" applyFont="1" applyFill="1" applyBorder="1" applyAlignment="1">
      <alignment horizontal="left" vertical="top" indent="4" shrinkToFit="1"/>
    </xf>
    <xf numFmtId="0" fontId="11" fillId="0" borderId="4" xfId="1" applyFont="1" applyFill="1" applyBorder="1" applyAlignment="1">
      <alignment horizontal="center" vertical="center" wrapText="1"/>
    </xf>
    <xf numFmtId="1" fontId="12" fillId="0" borderId="4" xfId="1" applyNumberFormat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4" fontId="15" fillId="0" borderId="4" xfId="1" applyNumberFormat="1" applyFont="1" applyFill="1" applyBorder="1" applyAlignment="1">
      <alignment horizontal="center" vertical="center" shrinkToFit="1"/>
    </xf>
    <xf numFmtId="1" fontId="16" fillId="0" borderId="4" xfId="1" applyNumberFormat="1" applyFont="1" applyFill="1" applyBorder="1" applyAlignment="1">
      <alignment horizontal="center" vertical="center" shrinkToFi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4" fontId="10" fillId="0" borderId="4" xfId="1" applyNumberFormat="1" applyFont="1" applyFill="1" applyBorder="1" applyAlignment="1">
      <alignment horizontal="center" vertical="center" shrinkToFit="1"/>
    </xf>
    <xf numFmtId="4" fontId="12" fillId="0" borderId="4" xfId="2" applyNumberFormat="1" applyFont="1" applyFill="1" applyBorder="1" applyAlignment="1">
      <alignment horizontal="center" vertical="top" shrinkToFit="1"/>
    </xf>
    <xf numFmtId="4" fontId="12" fillId="0" borderId="4" xfId="1" applyNumberFormat="1" applyFont="1" applyFill="1" applyBorder="1" applyAlignment="1">
      <alignment horizontal="center" vertical="center" shrinkToFit="1"/>
    </xf>
    <xf numFmtId="4" fontId="18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 wrapText="1"/>
    </xf>
    <xf numFmtId="1" fontId="4" fillId="0" borderId="4" xfId="1" applyNumberFormat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shrinkToFit="1"/>
    </xf>
    <xf numFmtId="0" fontId="21" fillId="0" borderId="4" xfId="1" applyFont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center" vertical="center" wrapText="1"/>
    </xf>
    <xf numFmtId="1" fontId="16" fillId="2" borderId="4" xfId="1" applyNumberFormat="1" applyFont="1" applyFill="1" applyBorder="1" applyAlignment="1">
      <alignment horizontal="center" vertical="center" shrinkToFi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2" fontId="7" fillId="0" borderId="5" xfId="1" applyNumberFormat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wrapText="1"/>
    </xf>
    <xf numFmtId="2" fontId="7" fillId="0" borderId="6" xfId="1" applyNumberFormat="1" applyFont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wrapText="1"/>
    </xf>
    <xf numFmtId="0" fontId="1" fillId="0" borderId="7" xfId="1" applyFill="1" applyBorder="1" applyAlignment="1">
      <alignment horizontal="center" vertical="center" wrapText="1"/>
    </xf>
    <xf numFmtId="2" fontId="7" fillId="0" borderId="7" xfId="1" applyNumberFormat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center" vertical="center" shrinkToFit="1"/>
    </xf>
    <xf numFmtId="2" fontId="7" fillId="0" borderId="4" xfId="1" applyNumberFormat="1" applyFont="1" applyFill="1" applyBorder="1" applyAlignment="1">
      <alignment horizontal="center" vertical="center" shrinkToFit="1"/>
    </xf>
    <xf numFmtId="0" fontId="24" fillId="0" borderId="4" xfId="1" applyFont="1" applyFill="1" applyBorder="1" applyAlignment="1">
      <alignment horizontal="center" vertical="center" wrapText="1"/>
    </xf>
    <xf numFmtId="2" fontId="26" fillId="0" borderId="5" xfId="1" applyNumberFormat="1" applyFont="1" applyFill="1" applyBorder="1" applyAlignment="1">
      <alignment horizontal="center" vertical="center" shrinkToFit="1"/>
    </xf>
    <xf numFmtId="2" fontId="26" fillId="0" borderId="6" xfId="1" applyNumberFormat="1" applyFont="1" applyFill="1" applyBorder="1" applyAlignment="1">
      <alignment horizontal="center" vertical="center" shrinkToFit="1"/>
    </xf>
    <xf numFmtId="2" fontId="26" fillId="0" borderId="7" xfId="1" applyNumberFormat="1" applyFont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center" vertical="center" wrapText="1"/>
    </xf>
    <xf numFmtId="0" fontId="22" fillId="0" borderId="5" xfId="1" applyFont="1" applyFill="1" applyBorder="1" applyAlignment="1">
      <alignment horizontal="center" vertical="center" wrapText="1"/>
    </xf>
    <xf numFmtId="2" fontId="26" fillId="0" borderId="4" xfId="1" applyNumberFormat="1" applyFont="1" applyFill="1" applyBorder="1" applyAlignment="1">
      <alignment horizontal="center" vertical="center" shrinkToFit="1"/>
    </xf>
    <xf numFmtId="1" fontId="7" fillId="0" borderId="1" xfId="1" applyNumberFormat="1" applyFont="1" applyFill="1" applyBorder="1" applyAlignment="1">
      <alignment horizontal="center" vertical="center" shrinkToFit="1"/>
    </xf>
    <xf numFmtId="1" fontId="7" fillId="0" borderId="3" xfId="1" applyNumberFormat="1" applyFont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center" vertical="center" shrinkToFit="1"/>
    </xf>
    <xf numFmtId="1" fontId="27" fillId="2" borderId="2" xfId="1" applyNumberFormat="1" applyFont="1" applyFill="1" applyBorder="1" applyAlignment="1">
      <alignment horizontal="center" vertical="center" shrinkToFit="1"/>
    </xf>
    <xf numFmtId="1" fontId="27" fillId="2" borderId="3" xfId="1" applyNumberFormat="1" applyFont="1" applyFill="1" applyBorder="1" applyAlignment="1">
      <alignment horizontal="center" vertical="center" shrinkToFit="1"/>
    </xf>
    <xf numFmtId="1" fontId="29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 wrapText="1"/>
    </xf>
    <xf numFmtId="1" fontId="31" fillId="2" borderId="1" xfId="1" applyNumberFormat="1" applyFont="1" applyFill="1" applyBorder="1" applyAlignment="1">
      <alignment horizontal="center" vertical="center" shrinkToFit="1"/>
    </xf>
    <xf numFmtId="1" fontId="31" fillId="2" borderId="2" xfId="1" applyNumberFormat="1" applyFont="1" applyFill="1" applyBorder="1" applyAlignment="1">
      <alignment horizontal="center" vertical="center" shrinkToFit="1"/>
    </xf>
    <xf numFmtId="1" fontId="31" fillId="2" borderId="3" xfId="1" applyNumberFormat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center" vertical="center" shrinkToFit="1"/>
    </xf>
    <xf numFmtId="0" fontId="17" fillId="0" borderId="0" xfId="1" applyFont="1" applyFill="1" applyBorder="1" applyAlignment="1">
      <alignment horizontal="center" vertical="center" wrapText="1"/>
    </xf>
    <xf numFmtId="2" fontId="1" fillId="0" borderId="0" xfId="1" applyNumberFormat="1" applyFill="1" applyBorder="1" applyAlignment="1">
      <alignment horizontal="center" vertical="center"/>
    </xf>
  </cellXfs>
  <cellStyles count="3">
    <cellStyle name="Обычный" xfId="0" builtinId="0"/>
    <cellStyle name="Обычный 4 2" xfId="1" xr:uid="{7D7A797C-83D8-4815-BF5C-C9F6A547688C}"/>
    <cellStyle name="Обычный 5" xfId="2" xr:uid="{31C3BC0D-3A42-4042-984A-A6E691FBC3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6;&#1090;&#1095;&#1077;&#1090;&#1099;%202023/&#1086;&#1090;&#1095;&#1077;&#1090;&#1099;%20&#1076;&#1083;&#1103;%20&#1043;&#1048;&#1057;%20&#1046;&#1050;&#1061;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4;&#1072;&#1088;&#1090;%202023/&#1050;&#1059;&#1055;&#1045;&#1051;&#1048;&#1053;&#1050;&#1040;%20&#1057;&#1073;&#1077;&#1088;&#1041;&#1080;&#1079;&#1085;&#1077;&#1089;.%20&#1042;&#1099;&#1087;&#1080;&#1089;&#1082;&#1072;%20&#1079;&#1072;%202023.03.01-2023.03.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объединенный"/>
      <sheetName val="отчеты для ГИС ЖКХ"/>
      <sheetName val="ЖКУ"/>
      <sheetName val="БП 29"/>
      <sheetName val="БП 24"/>
      <sheetName val="БП 12"/>
      <sheetName val="БП 4"/>
      <sheetName val="Фокина 2"/>
      <sheetName val="БП 22"/>
      <sheetName val="Северный 12"/>
      <sheetName val="Фокина 8"/>
      <sheetName val="Северный 14"/>
      <sheetName val="Северный 6"/>
      <sheetName val="БП 20-2"/>
      <sheetName val="БП 20-1"/>
      <sheetName val="БП 5"/>
      <sheetName val="БП 7"/>
      <sheetName val="БП 25"/>
      <sheetName val="БП 18"/>
      <sheetName val="БП 14"/>
      <sheetName val="БП 11"/>
      <sheetName val="БП 9"/>
      <sheetName val="Лесная 24-1"/>
      <sheetName val="Крымская 17-1"/>
      <sheetName val="Березовая 16"/>
      <sheetName val="Крымская 19"/>
      <sheetName val="Крымская 13"/>
      <sheetName val="Крымская 25"/>
      <sheetName val="Лесная 22"/>
      <sheetName val="Березовая 10"/>
      <sheetName val="Березовая 14"/>
      <sheetName val="Лесная 18-1"/>
      <sheetName val="Крымская 11"/>
      <sheetName val="Лесная 22-2"/>
      <sheetName val="Лесная 18"/>
      <sheetName val="Крымская 21-1"/>
      <sheetName val="Крымская 15"/>
      <sheetName val="БП 6"/>
      <sheetName val="Крымская 9"/>
      <sheetName val="Крымская 9-1"/>
      <sheetName val="Крымская 11-1"/>
      <sheetName val="БП 2"/>
      <sheetName val="Лесная 20"/>
      <sheetName val="Ермолинская 7"/>
      <sheetName val="Ермолинская 5"/>
      <sheetName val="Ермолинская 3"/>
      <sheetName val="Ермолинская 1"/>
      <sheetName val="Березовая 18"/>
      <sheetName val="Березовая 13"/>
      <sheetName val="Березовая 11"/>
      <sheetName val="Центральный 1"/>
      <sheetName val="Центральный 2"/>
      <sheetName val="Центральный 3"/>
      <sheetName val="Завидная 24"/>
      <sheetName val="Завидная 22"/>
      <sheetName val="Северный 11"/>
      <sheetName val="Завидная 16"/>
      <sheetName val="Северный 13"/>
      <sheetName val="Северный 5"/>
      <sheetName val="Северный 4"/>
      <sheetName val="Северный 3"/>
      <sheetName val="Северный 1"/>
      <sheetName val="Северный 10"/>
      <sheetName val="Берез 12"/>
      <sheetName val="БДР КУпелинка"/>
      <sheetName val="БДР подряда"/>
      <sheetName val="БДР Объектив"/>
    </sheetNames>
    <sheetDataSet>
      <sheetData sheetId="0"/>
      <sheetData sheetId="1">
        <row r="7">
          <cell r="C7">
            <v>44927</v>
          </cell>
          <cell r="D7">
            <v>45291</v>
          </cell>
        </row>
        <row r="14">
          <cell r="B14" t="str">
            <v>Видное г, Завидная ул, 16</v>
          </cell>
          <cell r="E14">
            <v>89764.800000000003</v>
          </cell>
          <cell r="F14">
            <v>581148.64000000013</v>
          </cell>
          <cell r="G14">
            <v>4009348.1499999976</v>
          </cell>
          <cell r="H14">
            <v>4004789.1899999995</v>
          </cell>
          <cell r="N14">
            <v>3539799.5941128274</v>
          </cell>
        </row>
        <row r="79">
          <cell r="N79">
            <v>148425.00870863159</v>
          </cell>
        </row>
        <row r="144">
          <cell r="N144">
            <v>439345.78817384894</v>
          </cell>
        </row>
        <row r="209">
          <cell r="N209">
            <v>50326.684649557443</v>
          </cell>
        </row>
        <row r="274">
          <cell r="N274">
            <v>116264.09620558735</v>
          </cell>
        </row>
        <row r="339">
          <cell r="N339">
            <v>29726.831796236987</v>
          </cell>
        </row>
        <row r="404">
          <cell r="N404">
            <v>5276.8159942183775</v>
          </cell>
        </row>
        <row r="469">
          <cell r="N469">
            <v>529977.81622091006</v>
          </cell>
        </row>
        <row r="678">
          <cell r="N678">
            <v>1015478.184738343</v>
          </cell>
        </row>
        <row r="743">
          <cell r="N743">
            <v>374639.00716221018</v>
          </cell>
        </row>
        <row r="808">
          <cell r="N808">
            <v>353328.91860744829</v>
          </cell>
        </row>
        <row r="969">
          <cell r="N969">
            <v>210553.12000000002</v>
          </cell>
        </row>
        <row r="1034">
          <cell r="N1034">
            <v>18706.473855835149</v>
          </cell>
        </row>
        <row r="1267">
          <cell r="N1267">
            <v>247750.848</v>
          </cell>
        </row>
      </sheetData>
      <sheetData sheetId="2">
        <row r="330">
          <cell r="C330">
            <v>35860.37000000001</v>
          </cell>
          <cell r="G330">
            <v>34001.949999999997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821810240000000094"/>
      <sheetName val="расход-доход 03.2023с"/>
      <sheetName val="40702810640000064830 (2)"/>
      <sheetName val="расход-доход 03.2023"/>
      <sheetName val="АУП"/>
      <sheetName val="доп и непред усл"/>
      <sheetName val="АДС, дезин..."/>
      <sheetName val="доход"/>
      <sheetName val="ДУиППА, лифты"/>
      <sheetName val="клини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A9205-3EE2-4545-A45E-A81AA6EB6693}">
  <dimension ref="A1:H163"/>
  <sheetViews>
    <sheetView tabSelected="1" topLeftCell="A100" zoomScale="110" zoomScaleNormal="110" workbookViewId="0">
      <selection activeCell="A124" sqref="A124:E124"/>
    </sheetView>
  </sheetViews>
  <sheetFormatPr defaultRowHeight="12.75" x14ac:dyDescent="0.25"/>
  <cols>
    <col min="1" max="1" width="6.42578125" style="3" customWidth="1"/>
    <col min="2" max="2" width="46.7109375" style="3" customWidth="1"/>
    <col min="3" max="3" width="22.7109375" style="3" customWidth="1"/>
    <col min="4" max="4" width="19.42578125" style="3" customWidth="1"/>
    <col min="5" max="5" width="14.7109375" style="3" customWidth="1"/>
    <col min="6" max="6" width="12.28515625" style="11" customWidth="1"/>
    <col min="7" max="7" width="11.5703125" style="3" customWidth="1"/>
    <col min="8" max="8" width="8.7109375" style="3" bestFit="1" customWidth="1"/>
    <col min="9" max="16384" width="9.140625" style="3"/>
  </cols>
  <sheetData>
    <row r="1" spans="1:6" ht="29.25" customHeight="1" x14ac:dyDescent="0.25">
      <c r="A1" s="1" t="s">
        <v>0</v>
      </c>
      <c r="B1" s="2"/>
      <c r="C1" s="2"/>
      <c r="D1" s="2"/>
      <c r="E1" s="2"/>
      <c r="F1" s="2"/>
    </row>
    <row r="2" spans="1:6" x14ac:dyDescent="0.25">
      <c r="A2" s="4"/>
      <c r="B2" s="5" t="str">
        <f>'[1]отчеты для ГИС ЖКХ'!B14</f>
        <v>Видное г, Завидная ул, 16</v>
      </c>
      <c r="C2" s="6"/>
      <c r="D2" s="6"/>
      <c r="E2" s="6"/>
      <c r="F2" s="7">
        <f>'[1]отчеты для ГИС ЖКХ'!E14</f>
        <v>89764.800000000003</v>
      </c>
    </row>
    <row r="3" spans="1:6" ht="12" customHeight="1" x14ac:dyDescent="0.25">
      <c r="A3" s="8" t="s">
        <v>1</v>
      </c>
      <c r="B3" s="9"/>
      <c r="C3" s="9"/>
      <c r="D3" s="9"/>
      <c r="E3" s="10"/>
    </row>
    <row r="4" spans="1:6" ht="12.6" customHeight="1" x14ac:dyDescent="0.25">
      <c r="A4" s="12">
        <v>1</v>
      </c>
      <c r="B4" s="13" t="s">
        <v>2</v>
      </c>
      <c r="C4" s="14"/>
      <c r="D4" s="15">
        <v>45382</v>
      </c>
      <c r="E4" s="16" t="s">
        <v>3</v>
      </c>
    </row>
    <row r="5" spans="1:6" ht="11.25" customHeight="1" x14ac:dyDescent="0.25">
      <c r="A5" s="12">
        <v>2</v>
      </c>
      <c r="B5" s="13" t="s">
        <v>4</v>
      </c>
      <c r="C5" s="14"/>
      <c r="D5" s="15">
        <f>'[1]отчеты для ГИС ЖКХ'!C7</f>
        <v>44927</v>
      </c>
      <c r="E5" s="16" t="s">
        <v>3</v>
      </c>
    </row>
    <row r="6" spans="1:6" ht="9.75" customHeight="1" x14ac:dyDescent="0.25">
      <c r="A6" s="12">
        <v>3</v>
      </c>
      <c r="B6" s="13" t="s">
        <v>5</v>
      </c>
      <c r="C6" s="14"/>
      <c r="D6" s="15">
        <f>'[1]отчеты для ГИС ЖКХ'!D7</f>
        <v>45291</v>
      </c>
      <c r="E6" s="16" t="s">
        <v>3</v>
      </c>
    </row>
    <row r="7" spans="1:6" ht="19.5" customHeight="1" x14ac:dyDescent="0.25">
      <c r="A7" s="8" t="s">
        <v>6</v>
      </c>
      <c r="B7" s="9"/>
      <c r="C7" s="9"/>
      <c r="D7" s="9"/>
      <c r="E7" s="10"/>
    </row>
    <row r="8" spans="1:6" ht="9.75" customHeight="1" x14ac:dyDescent="0.25">
      <c r="A8" s="12">
        <v>4</v>
      </c>
      <c r="B8" s="13" t="s">
        <v>7</v>
      </c>
      <c r="C8" s="14"/>
      <c r="D8" s="17">
        <v>0</v>
      </c>
      <c r="E8" s="18" t="s">
        <v>8</v>
      </c>
    </row>
    <row r="9" spans="1:6" ht="9.75" customHeight="1" x14ac:dyDescent="0.25">
      <c r="A9" s="12">
        <v>5</v>
      </c>
      <c r="B9" s="13" t="s">
        <v>9</v>
      </c>
      <c r="C9" s="14"/>
      <c r="D9" s="17">
        <v>0</v>
      </c>
      <c r="E9" s="19" t="s">
        <v>10</v>
      </c>
    </row>
    <row r="10" spans="1:6" ht="9.75" customHeight="1" x14ac:dyDescent="0.25">
      <c r="A10" s="12">
        <v>6</v>
      </c>
      <c r="B10" s="13" t="s">
        <v>11</v>
      </c>
      <c r="C10" s="14"/>
      <c r="D10" s="20">
        <f>'[1]отчеты для ГИС ЖКХ'!F14</f>
        <v>581148.64000000013</v>
      </c>
      <c r="E10" s="19" t="s">
        <v>10</v>
      </c>
    </row>
    <row r="11" spans="1:6" ht="9.75" customHeight="1" x14ac:dyDescent="0.25">
      <c r="A11" s="21">
        <v>7</v>
      </c>
      <c r="B11" s="22" t="s">
        <v>12</v>
      </c>
      <c r="C11" s="23"/>
      <c r="D11" s="24">
        <f>'[1]отчеты для ГИС ЖКХ'!G14</f>
        <v>4009348.1499999976</v>
      </c>
      <c r="E11" s="16" t="s">
        <v>13</v>
      </c>
    </row>
    <row r="12" spans="1:6" ht="9.75" customHeight="1" x14ac:dyDescent="0.25">
      <c r="A12" s="12">
        <v>8</v>
      </c>
      <c r="B12" s="13" t="s">
        <v>14</v>
      </c>
      <c r="C12" s="14"/>
      <c r="D12" s="25">
        <f>D11*65%</f>
        <v>2606076.2974999985</v>
      </c>
      <c r="E12" s="19" t="s">
        <v>10</v>
      </c>
    </row>
    <row r="13" spans="1:6" ht="9.75" customHeight="1" x14ac:dyDescent="0.25">
      <c r="A13" s="12">
        <v>9</v>
      </c>
      <c r="B13" s="13" t="s">
        <v>15</v>
      </c>
      <c r="C13" s="14"/>
      <c r="D13" s="25">
        <f>D11*14%</f>
        <v>561308.74099999969</v>
      </c>
      <c r="E13" s="19" t="s">
        <v>10</v>
      </c>
    </row>
    <row r="14" spans="1:6" ht="9.75" customHeight="1" x14ac:dyDescent="0.25">
      <c r="A14" s="12">
        <v>10</v>
      </c>
      <c r="B14" s="13" t="s">
        <v>16</v>
      </c>
      <c r="C14" s="14"/>
      <c r="D14" s="25">
        <f>D11-D12-D13</f>
        <v>841963.11149999942</v>
      </c>
      <c r="E14" s="19" t="s">
        <v>10</v>
      </c>
    </row>
    <row r="15" spans="1:6" ht="9.75" customHeight="1" x14ac:dyDescent="0.25">
      <c r="A15" s="21">
        <v>11</v>
      </c>
      <c r="B15" s="22" t="s">
        <v>17</v>
      </c>
      <c r="C15" s="23"/>
      <c r="D15" s="24">
        <f>SUM(D16:D20)</f>
        <v>4004789.1899999995</v>
      </c>
      <c r="E15" s="16" t="s">
        <v>13</v>
      </c>
    </row>
    <row r="16" spans="1:6" ht="9.75" customHeight="1" x14ac:dyDescent="0.25">
      <c r="A16" s="12">
        <v>12</v>
      </c>
      <c r="B16" s="13" t="s">
        <v>18</v>
      </c>
      <c r="C16" s="14"/>
      <c r="D16" s="26">
        <f>'[1]отчеты для ГИС ЖКХ'!H14</f>
        <v>4004789.1899999995</v>
      </c>
      <c r="E16" s="19" t="s">
        <v>10</v>
      </c>
      <c r="F16" s="11">
        <f>D40-D15</f>
        <v>-464989.59588717204</v>
      </c>
    </row>
    <row r="17" spans="1:8" ht="9.75" customHeight="1" x14ac:dyDescent="0.25">
      <c r="A17" s="12">
        <v>13</v>
      </c>
      <c r="B17" s="13" t="s">
        <v>19</v>
      </c>
      <c r="C17" s="14"/>
      <c r="D17" s="17">
        <v>0</v>
      </c>
      <c r="E17" s="19" t="s">
        <v>10</v>
      </c>
    </row>
    <row r="18" spans="1:8" ht="9.75" customHeight="1" x14ac:dyDescent="0.25">
      <c r="A18" s="12">
        <v>14</v>
      </c>
      <c r="B18" s="13" t="s">
        <v>20</v>
      </c>
      <c r="C18" s="14"/>
      <c r="D18" s="17">
        <v>0</v>
      </c>
      <c r="E18" s="19" t="s">
        <v>10</v>
      </c>
    </row>
    <row r="19" spans="1:8" ht="9.75" customHeight="1" x14ac:dyDescent="0.25">
      <c r="A19" s="12">
        <v>15</v>
      </c>
      <c r="B19" s="13" t="s">
        <v>21</v>
      </c>
      <c r="C19" s="14"/>
      <c r="D19" s="17">
        <v>0</v>
      </c>
      <c r="E19" s="19" t="s">
        <v>10</v>
      </c>
    </row>
    <row r="20" spans="1:8" ht="9.75" customHeight="1" x14ac:dyDescent="0.25">
      <c r="A20" s="12">
        <v>16</v>
      </c>
      <c r="B20" s="13" t="s">
        <v>22</v>
      </c>
      <c r="C20" s="14"/>
      <c r="D20" s="17">
        <v>0</v>
      </c>
      <c r="E20" s="19" t="s">
        <v>10</v>
      </c>
    </row>
    <row r="21" spans="1:8" ht="9.75" customHeight="1" x14ac:dyDescent="0.25">
      <c r="A21" s="21">
        <v>17</v>
      </c>
      <c r="B21" s="22" t="s">
        <v>23</v>
      </c>
      <c r="C21" s="23"/>
      <c r="D21" s="27">
        <f>D10+D11-D16</f>
        <v>585707.59999999776</v>
      </c>
      <c r="E21" s="16" t="s">
        <v>13</v>
      </c>
    </row>
    <row r="22" spans="1:8" ht="9.75" customHeight="1" x14ac:dyDescent="0.25">
      <c r="A22" s="12">
        <v>18</v>
      </c>
      <c r="B22" s="13" t="s">
        <v>24</v>
      </c>
      <c r="C22" s="14"/>
      <c r="D22" s="19" t="s">
        <v>25</v>
      </c>
      <c r="E22" s="19" t="s">
        <v>10</v>
      </c>
    </row>
    <row r="23" spans="1:8" ht="9.75" customHeight="1" x14ac:dyDescent="0.25">
      <c r="A23" s="12">
        <v>19</v>
      </c>
      <c r="B23" s="13" t="s">
        <v>26</v>
      </c>
      <c r="C23" s="14"/>
      <c r="D23" s="19" t="s">
        <v>25</v>
      </c>
      <c r="E23" s="19" t="s">
        <v>10</v>
      </c>
    </row>
    <row r="24" spans="1:8" ht="13.7" customHeight="1" x14ac:dyDescent="0.25">
      <c r="A24" s="12">
        <v>20</v>
      </c>
      <c r="B24" s="13" t="s">
        <v>27</v>
      </c>
      <c r="C24" s="14"/>
      <c r="D24" s="26">
        <f>D21</f>
        <v>585707.59999999776</v>
      </c>
      <c r="E24" s="19" t="s">
        <v>10</v>
      </c>
      <c r="H24" s="11"/>
    </row>
    <row r="25" spans="1:8" ht="12" customHeight="1" x14ac:dyDescent="0.25">
      <c r="A25" s="8" t="s">
        <v>28</v>
      </c>
      <c r="B25" s="9"/>
      <c r="C25" s="9"/>
      <c r="D25" s="9"/>
      <c r="E25" s="10"/>
    </row>
    <row r="26" spans="1:8" ht="19.5" customHeight="1" x14ac:dyDescent="0.25">
      <c r="A26" s="28" t="s">
        <v>29</v>
      </c>
      <c r="B26" s="29"/>
      <c r="C26" s="30"/>
      <c r="D26" s="31" t="s">
        <v>30</v>
      </c>
      <c r="E26" s="32"/>
    </row>
    <row r="27" spans="1:8" ht="21.75" customHeight="1" x14ac:dyDescent="0.25">
      <c r="A27" s="33">
        <v>21</v>
      </c>
      <c r="B27" s="28" t="s">
        <v>31</v>
      </c>
      <c r="C27" s="34"/>
      <c r="D27" s="35">
        <f>'[1]отчеты для ГИС ЖКХ'!N79</f>
        <v>148425.00870863159</v>
      </c>
      <c r="E27" s="36" t="s">
        <v>32</v>
      </c>
    </row>
    <row r="28" spans="1:8" ht="15.75" customHeight="1" x14ac:dyDescent="0.25">
      <c r="A28" s="33">
        <v>22</v>
      </c>
      <c r="B28" s="28" t="s">
        <v>33</v>
      </c>
      <c r="C28" s="30"/>
      <c r="D28" s="35">
        <f>'[1]отчеты для ГИС ЖКХ'!N144</f>
        <v>439345.78817384894</v>
      </c>
      <c r="E28" s="36" t="s">
        <v>32</v>
      </c>
    </row>
    <row r="29" spans="1:8" ht="12" customHeight="1" x14ac:dyDescent="0.25">
      <c r="A29" s="33">
        <v>23</v>
      </c>
      <c r="B29" s="28" t="s">
        <v>34</v>
      </c>
      <c r="C29" s="30"/>
      <c r="D29" s="35">
        <f>'[1]отчеты для ГИС ЖКХ'!N209</f>
        <v>50326.684649557443</v>
      </c>
      <c r="E29" s="36" t="s">
        <v>32</v>
      </c>
    </row>
    <row r="30" spans="1:8" ht="12" customHeight="1" x14ac:dyDescent="0.25">
      <c r="A30" s="33">
        <v>24</v>
      </c>
      <c r="B30" s="28" t="s">
        <v>35</v>
      </c>
      <c r="C30" s="30"/>
      <c r="D30" s="35">
        <f>'[1]отчеты для ГИС ЖКХ'!N274</f>
        <v>116264.09620558735</v>
      </c>
      <c r="E30" s="36" t="s">
        <v>32</v>
      </c>
    </row>
    <row r="31" spans="1:8" ht="13.35" customHeight="1" x14ac:dyDescent="0.25">
      <c r="A31" s="33">
        <v>25</v>
      </c>
      <c r="B31" s="28" t="s">
        <v>36</v>
      </c>
      <c r="C31" s="30"/>
      <c r="D31" s="35">
        <f>'[1]отчеты для ГИС ЖКХ'!N339</f>
        <v>29726.831796236987</v>
      </c>
      <c r="E31" s="36" t="s">
        <v>32</v>
      </c>
    </row>
    <row r="32" spans="1:8" ht="19.5" customHeight="1" x14ac:dyDescent="0.25">
      <c r="A32" s="33">
        <v>26</v>
      </c>
      <c r="B32" s="37" t="s">
        <v>37</v>
      </c>
      <c r="C32" s="34"/>
      <c r="D32" s="35">
        <f>'[1]отчеты для ГИС ЖКХ'!N404</f>
        <v>5276.8159942183775</v>
      </c>
      <c r="E32" s="36" t="s">
        <v>32</v>
      </c>
    </row>
    <row r="33" spans="1:7" ht="14.45" customHeight="1" x14ac:dyDescent="0.25">
      <c r="A33" s="33">
        <v>27</v>
      </c>
      <c r="B33" s="28" t="s">
        <v>38</v>
      </c>
      <c r="C33" s="30"/>
      <c r="D33" s="35">
        <f>'[1]отчеты для ГИС ЖКХ'!N469</f>
        <v>529977.81622091006</v>
      </c>
      <c r="E33" s="36" t="s">
        <v>32</v>
      </c>
    </row>
    <row r="34" spans="1:7" ht="17.850000000000001" customHeight="1" x14ac:dyDescent="0.25">
      <c r="A34" s="33">
        <v>28</v>
      </c>
      <c r="B34" s="28" t="s">
        <v>39</v>
      </c>
      <c r="C34" s="30"/>
      <c r="D34" s="35">
        <f>'[1]отчеты для ГИС ЖКХ'!N678</f>
        <v>1015478.184738343</v>
      </c>
      <c r="E34" s="36" t="s">
        <v>32</v>
      </c>
    </row>
    <row r="35" spans="1:7" ht="17.850000000000001" customHeight="1" x14ac:dyDescent="0.25">
      <c r="A35" s="33">
        <v>29</v>
      </c>
      <c r="B35" s="28" t="s">
        <v>40</v>
      </c>
      <c r="C35" s="30"/>
      <c r="D35" s="35">
        <f>'[1]отчеты для ГИС ЖКХ'!N743</f>
        <v>374639.00716221018</v>
      </c>
      <c r="E35" s="36" t="s">
        <v>32</v>
      </c>
    </row>
    <row r="36" spans="1:7" ht="17.850000000000001" customHeight="1" x14ac:dyDescent="0.25">
      <c r="A36" s="33">
        <v>30</v>
      </c>
      <c r="B36" s="28" t="s">
        <v>41</v>
      </c>
      <c r="C36" s="30"/>
      <c r="D36" s="35">
        <f>'[1]отчеты для ГИС ЖКХ'!N808</f>
        <v>353328.91860744829</v>
      </c>
      <c r="E36" s="36" t="s">
        <v>32</v>
      </c>
    </row>
    <row r="37" spans="1:7" ht="15.75" customHeight="1" x14ac:dyDescent="0.25">
      <c r="A37" s="33">
        <v>31</v>
      </c>
      <c r="B37" s="28" t="s">
        <v>42</v>
      </c>
      <c r="C37" s="30"/>
      <c r="D37" s="35">
        <f>'[1]отчеты для ГИС ЖКХ'!N969</f>
        <v>210553.12000000002</v>
      </c>
      <c r="E37" s="36" t="s">
        <v>32</v>
      </c>
    </row>
    <row r="38" spans="1:7" ht="15.75" customHeight="1" x14ac:dyDescent="0.25">
      <c r="A38" s="33">
        <v>32</v>
      </c>
      <c r="B38" s="28" t="s">
        <v>43</v>
      </c>
      <c r="C38" s="30"/>
      <c r="D38" s="35">
        <f>'[1]отчеты для ГИС ЖКХ'!N1034</f>
        <v>18706.473855835149</v>
      </c>
      <c r="E38" s="36" t="s">
        <v>32</v>
      </c>
    </row>
    <row r="39" spans="1:7" ht="15.75" customHeight="1" x14ac:dyDescent="0.25">
      <c r="A39" s="33">
        <v>33</v>
      </c>
      <c r="B39" s="28" t="s">
        <v>44</v>
      </c>
      <c r="C39" s="30"/>
      <c r="D39" s="35">
        <f>'[1]отчеты для ГИС ЖКХ'!N1267</f>
        <v>247750.848</v>
      </c>
      <c r="E39" s="36" t="s">
        <v>32</v>
      </c>
    </row>
    <row r="40" spans="1:7" ht="15" customHeight="1" x14ac:dyDescent="0.25">
      <c r="A40" s="22" t="s">
        <v>45</v>
      </c>
      <c r="B40" s="38"/>
      <c r="C40" s="23"/>
      <c r="D40" s="39">
        <f>SUM(D27:D39)</f>
        <v>3539799.5941128274</v>
      </c>
      <c r="E40" s="40" t="s">
        <v>32</v>
      </c>
      <c r="F40" s="11">
        <f>'[1]отчеты для ГИС ЖКХ'!N14</f>
        <v>3539799.5941128274</v>
      </c>
      <c r="G40" s="11">
        <f>D40-F40</f>
        <v>0</v>
      </c>
    </row>
    <row r="41" spans="1:7" ht="17.100000000000001" customHeight="1" x14ac:dyDescent="0.25">
      <c r="A41" s="8" t="s">
        <v>46</v>
      </c>
      <c r="B41" s="9"/>
      <c r="C41" s="9"/>
      <c r="D41" s="9"/>
      <c r="E41" s="10"/>
    </row>
    <row r="42" spans="1:7" ht="39.75" customHeight="1" x14ac:dyDescent="0.25">
      <c r="A42" s="41"/>
      <c r="B42" s="42" t="s">
        <v>47</v>
      </c>
      <c r="C42" s="42" t="s">
        <v>48</v>
      </c>
      <c r="D42" s="42" t="s">
        <v>49</v>
      </c>
      <c r="E42" s="41" t="s">
        <v>50</v>
      </c>
    </row>
    <row r="43" spans="1:7" ht="22.7" customHeight="1" x14ac:dyDescent="0.25">
      <c r="A43" s="43">
        <v>25</v>
      </c>
      <c r="B43" s="44" t="s">
        <v>51</v>
      </c>
      <c r="C43" s="45"/>
      <c r="D43" s="45"/>
      <c r="E43" s="46"/>
    </row>
    <row r="44" spans="1:7" ht="41.1" customHeight="1" x14ac:dyDescent="0.25">
      <c r="A44" s="41"/>
      <c r="B44" s="18" t="s">
        <v>52</v>
      </c>
      <c r="C44" s="47" t="s">
        <v>53</v>
      </c>
      <c r="D44" s="47" t="s">
        <v>54</v>
      </c>
      <c r="E44" s="48">
        <f>D27/F2</f>
        <v>1.6534878784181726</v>
      </c>
      <c r="F44" s="11">
        <f>E44+E53+E57+E61+E64+E66+E73+E76+E86+E94+E99+E107+E109</f>
        <v>39.434161209213713</v>
      </c>
    </row>
    <row r="45" spans="1:7" ht="34.700000000000003" customHeight="1" x14ac:dyDescent="0.25">
      <c r="A45" s="41"/>
      <c r="B45" s="18" t="s">
        <v>55</v>
      </c>
      <c r="C45" s="49"/>
      <c r="D45" s="49"/>
      <c r="E45" s="50"/>
    </row>
    <row r="46" spans="1:7" ht="19.5" customHeight="1" x14ac:dyDescent="0.25">
      <c r="A46" s="41"/>
      <c r="B46" s="41" t="s">
        <v>56</v>
      </c>
      <c r="C46" s="49"/>
      <c r="D46" s="49"/>
      <c r="E46" s="50"/>
    </row>
    <row r="47" spans="1:7" ht="37.700000000000003" customHeight="1" x14ac:dyDescent="0.25">
      <c r="A47" s="41"/>
      <c r="B47" s="18" t="s">
        <v>57</v>
      </c>
      <c r="C47" s="49"/>
      <c r="D47" s="49"/>
      <c r="E47" s="50"/>
    </row>
    <row r="48" spans="1:7" ht="27.75" customHeight="1" x14ac:dyDescent="0.25">
      <c r="A48" s="41"/>
      <c r="B48" s="41" t="s">
        <v>58</v>
      </c>
      <c r="C48" s="49"/>
      <c r="D48" s="49"/>
      <c r="E48" s="50"/>
    </row>
    <row r="49" spans="1:5" ht="20.25" customHeight="1" x14ac:dyDescent="0.25">
      <c r="A49" s="41"/>
      <c r="B49" s="41" t="s">
        <v>59</v>
      </c>
      <c r="C49" s="49"/>
      <c r="D49" s="49"/>
      <c r="E49" s="50"/>
    </row>
    <row r="50" spans="1:5" ht="25.35" customHeight="1" x14ac:dyDescent="0.25">
      <c r="A50" s="41"/>
      <c r="B50" s="18" t="s">
        <v>60</v>
      </c>
      <c r="C50" s="51"/>
      <c r="D50" s="51"/>
      <c r="E50" s="50"/>
    </row>
    <row r="51" spans="1:5" ht="26.45" customHeight="1" x14ac:dyDescent="0.25">
      <c r="A51" s="41"/>
      <c r="B51" s="18" t="s">
        <v>61</v>
      </c>
      <c r="C51" s="52"/>
      <c r="D51" s="52"/>
      <c r="E51" s="53"/>
    </row>
    <row r="52" spans="1:5" ht="18.2" customHeight="1" x14ac:dyDescent="0.25">
      <c r="A52" s="43">
        <v>26</v>
      </c>
      <c r="B52" s="44" t="s">
        <v>62</v>
      </c>
      <c r="C52" s="45"/>
      <c r="D52" s="45"/>
      <c r="E52" s="46"/>
    </row>
    <row r="53" spans="1:5" ht="19.5" customHeight="1" x14ac:dyDescent="0.25">
      <c r="A53" s="41"/>
      <c r="B53" s="41" t="s">
        <v>63</v>
      </c>
      <c r="C53" s="18" t="s">
        <v>53</v>
      </c>
      <c r="D53" s="47" t="s">
        <v>54</v>
      </c>
      <c r="E53" s="48">
        <f>D28/F2</f>
        <v>4.8944105949531318</v>
      </c>
    </row>
    <row r="54" spans="1:5" ht="30.75" customHeight="1" x14ac:dyDescent="0.25">
      <c r="A54" s="41"/>
      <c r="B54" s="18" t="s">
        <v>64</v>
      </c>
      <c r="C54" s="18" t="s">
        <v>65</v>
      </c>
      <c r="D54" s="49"/>
      <c r="E54" s="50"/>
    </row>
    <row r="55" spans="1:5" ht="17.100000000000001" customHeight="1" x14ac:dyDescent="0.25">
      <c r="A55" s="41"/>
      <c r="B55" s="18" t="s">
        <v>66</v>
      </c>
      <c r="C55" s="18" t="s">
        <v>53</v>
      </c>
      <c r="D55" s="54"/>
      <c r="E55" s="53"/>
    </row>
    <row r="56" spans="1:5" ht="14.45" customHeight="1" x14ac:dyDescent="0.25">
      <c r="A56" s="43">
        <v>27</v>
      </c>
      <c r="B56" s="44" t="s">
        <v>67</v>
      </c>
      <c r="C56" s="45"/>
      <c r="D56" s="45"/>
      <c r="E56" s="46"/>
    </row>
    <row r="57" spans="1:5" ht="20.25" customHeight="1" x14ac:dyDescent="0.25">
      <c r="A57" s="41"/>
      <c r="B57" s="18" t="s">
        <v>68</v>
      </c>
      <c r="C57" s="18" t="s">
        <v>69</v>
      </c>
      <c r="D57" s="18" t="s">
        <v>54</v>
      </c>
      <c r="E57" s="48">
        <f>D29/F2</f>
        <v>0.56065055177037593</v>
      </c>
    </row>
    <row r="58" spans="1:5" ht="20.25" customHeight="1" x14ac:dyDescent="0.25">
      <c r="A58" s="41"/>
      <c r="B58" s="18" t="s">
        <v>70</v>
      </c>
      <c r="C58" s="18" t="s">
        <v>69</v>
      </c>
      <c r="D58" s="18" t="s">
        <v>54</v>
      </c>
      <c r="E58" s="50"/>
    </row>
    <row r="59" spans="1:5" ht="20.25" customHeight="1" x14ac:dyDescent="0.25">
      <c r="A59" s="41"/>
      <c r="B59" s="41" t="s">
        <v>71</v>
      </c>
      <c r="C59" s="18" t="s">
        <v>69</v>
      </c>
      <c r="D59" s="18" t="s">
        <v>54</v>
      </c>
      <c r="E59" s="53"/>
    </row>
    <row r="60" spans="1:5" ht="13.35" customHeight="1" x14ac:dyDescent="0.25">
      <c r="A60" s="43">
        <v>28</v>
      </c>
      <c r="B60" s="44" t="s">
        <v>72</v>
      </c>
      <c r="C60" s="45"/>
      <c r="D60" s="45"/>
      <c r="E60" s="46"/>
    </row>
    <row r="61" spans="1:5" ht="21.6" customHeight="1" x14ac:dyDescent="0.25">
      <c r="A61" s="41"/>
      <c r="B61" s="18" t="s">
        <v>73</v>
      </c>
      <c r="C61" s="47" t="s">
        <v>74</v>
      </c>
      <c r="D61" s="47" t="s">
        <v>54</v>
      </c>
      <c r="E61" s="48">
        <f>D30/F2</f>
        <v>1.2952081016789136</v>
      </c>
    </row>
    <row r="62" spans="1:5" ht="21.6" customHeight="1" x14ac:dyDescent="0.25">
      <c r="A62" s="41"/>
      <c r="B62" s="18" t="s">
        <v>75</v>
      </c>
      <c r="C62" s="54"/>
      <c r="D62" s="54"/>
      <c r="E62" s="53"/>
    </row>
    <row r="63" spans="1:5" ht="15" customHeight="1" x14ac:dyDescent="0.25">
      <c r="A63" s="55">
        <v>29</v>
      </c>
      <c r="B63" s="44" t="s">
        <v>76</v>
      </c>
      <c r="C63" s="45"/>
      <c r="D63" s="45"/>
      <c r="E63" s="46"/>
    </row>
    <row r="64" spans="1:5" ht="36.6" customHeight="1" x14ac:dyDescent="0.25">
      <c r="A64" s="41"/>
      <c r="B64" s="18" t="s">
        <v>77</v>
      </c>
      <c r="C64" s="18" t="s">
        <v>78</v>
      </c>
      <c r="D64" s="18" t="s">
        <v>54</v>
      </c>
      <c r="E64" s="56">
        <f>D31/F2</f>
        <v>0.33116357187045464</v>
      </c>
    </row>
    <row r="65" spans="1:5" ht="16.5" customHeight="1" x14ac:dyDescent="0.25">
      <c r="A65" s="55">
        <v>30</v>
      </c>
      <c r="B65" s="44" t="s">
        <v>79</v>
      </c>
      <c r="C65" s="45"/>
      <c r="D65" s="45"/>
      <c r="E65" s="46"/>
    </row>
    <row r="66" spans="1:5" ht="30.75" customHeight="1" x14ac:dyDescent="0.25">
      <c r="A66" s="41"/>
      <c r="B66" s="18" t="s">
        <v>80</v>
      </c>
      <c r="C66" s="47" t="s">
        <v>81</v>
      </c>
      <c r="D66" s="47" t="s">
        <v>82</v>
      </c>
      <c r="E66" s="48">
        <f>D32/F2</f>
        <v>5.8784913398329607E-2</v>
      </c>
    </row>
    <row r="67" spans="1:5" ht="22.7" customHeight="1" x14ac:dyDescent="0.25">
      <c r="A67" s="41"/>
      <c r="B67" s="18" t="s">
        <v>83</v>
      </c>
      <c r="C67" s="49"/>
      <c r="D67" s="49"/>
      <c r="E67" s="50"/>
    </row>
    <row r="68" spans="1:5" ht="22.7" customHeight="1" x14ac:dyDescent="0.25">
      <c r="A68" s="41"/>
      <c r="B68" s="18" t="s">
        <v>84</v>
      </c>
      <c r="C68" s="54"/>
      <c r="D68" s="49"/>
      <c r="E68" s="50"/>
    </row>
    <row r="69" spans="1:5" ht="22.7" customHeight="1" x14ac:dyDescent="0.25">
      <c r="A69" s="41"/>
      <c r="B69" s="18" t="s">
        <v>85</v>
      </c>
      <c r="C69" s="42" t="s">
        <v>86</v>
      </c>
      <c r="D69" s="49"/>
      <c r="E69" s="50"/>
    </row>
    <row r="70" spans="1:5" ht="29.45" customHeight="1" x14ac:dyDescent="0.25">
      <c r="A70" s="41"/>
      <c r="B70" s="18" t="s">
        <v>80</v>
      </c>
      <c r="C70" s="57" t="s">
        <v>87</v>
      </c>
      <c r="D70" s="54"/>
      <c r="E70" s="53"/>
    </row>
    <row r="71" spans="1:5" ht="16.5" customHeight="1" x14ac:dyDescent="0.25">
      <c r="A71" s="55">
        <v>31</v>
      </c>
      <c r="B71" s="44" t="s">
        <v>79</v>
      </c>
      <c r="C71" s="45"/>
      <c r="D71" s="45"/>
      <c r="E71" s="46"/>
    </row>
    <row r="72" spans="1:5" ht="17.100000000000001" customHeight="1" x14ac:dyDescent="0.25">
      <c r="A72" s="43">
        <v>31</v>
      </c>
      <c r="B72" s="44" t="s">
        <v>88</v>
      </c>
      <c r="C72" s="45"/>
      <c r="D72" s="45"/>
      <c r="E72" s="46"/>
    </row>
    <row r="73" spans="1:5" ht="15" customHeight="1" x14ac:dyDescent="0.25">
      <c r="A73" s="41"/>
      <c r="B73" s="18" t="s">
        <v>89</v>
      </c>
      <c r="C73" s="18" t="s">
        <v>90</v>
      </c>
      <c r="D73" s="47" t="s">
        <v>54</v>
      </c>
      <c r="E73" s="48">
        <f>D38/F2</f>
        <v>0.20839431331474195</v>
      </c>
    </row>
    <row r="74" spans="1:5" ht="16.5" customHeight="1" x14ac:dyDescent="0.25">
      <c r="A74" s="41"/>
      <c r="B74" s="18" t="s">
        <v>91</v>
      </c>
      <c r="C74" s="18" t="s">
        <v>92</v>
      </c>
      <c r="D74" s="54"/>
      <c r="E74" s="53"/>
    </row>
    <row r="75" spans="1:5" ht="16.5" customHeight="1" x14ac:dyDescent="0.25">
      <c r="A75" s="43">
        <v>32</v>
      </c>
      <c r="B75" s="44" t="s">
        <v>93</v>
      </c>
      <c r="C75" s="45"/>
      <c r="D75" s="45"/>
      <c r="E75" s="46"/>
    </row>
    <row r="76" spans="1:5" ht="22.7" customHeight="1" x14ac:dyDescent="0.25">
      <c r="A76" s="41"/>
      <c r="B76" s="18" t="s">
        <v>94</v>
      </c>
      <c r="C76" s="42" t="s">
        <v>95</v>
      </c>
      <c r="D76" s="47" t="s">
        <v>54</v>
      </c>
      <c r="E76" s="58">
        <f>D33/F2</f>
        <v>5.9040717098563142</v>
      </c>
    </row>
    <row r="77" spans="1:5" ht="14.45" customHeight="1" x14ac:dyDescent="0.25">
      <c r="A77" s="41"/>
      <c r="B77" s="18" t="s">
        <v>96</v>
      </c>
      <c r="C77" s="42" t="s">
        <v>95</v>
      </c>
      <c r="D77" s="49"/>
      <c r="E77" s="59"/>
    </row>
    <row r="78" spans="1:5" ht="16.5" customHeight="1" x14ac:dyDescent="0.25">
      <c r="A78" s="41"/>
      <c r="B78" s="18" t="s">
        <v>97</v>
      </c>
      <c r="C78" s="42" t="s">
        <v>95</v>
      </c>
      <c r="D78" s="49"/>
      <c r="E78" s="59"/>
    </row>
    <row r="79" spans="1:5" ht="11.25" customHeight="1" x14ac:dyDescent="0.25">
      <c r="A79" s="41"/>
      <c r="B79" s="18" t="s">
        <v>98</v>
      </c>
      <c r="C79" s="42" t="s">
        <v>95</v>
      </c>
      <c r="D79" s="49"/>
      <c r="E79" s="59"/>
    </row>
    <row r="80" spans="1:5" ht="21.95" customHeight="1" x14ac:dyDescent="0.25">
      <c r="A80" s="41"/>
      <c r="B80" s="18" t="s">
        <v>99</v>
      </c>
      <c r="C80" s="42" t="s">
        <v>95</v>
      </c>
      <c r="D80" s="49"/>
      <c r="E80" s="59"/>
    </row>
    <row r="81" spans="1:5" ht="29.45" customHeight="1" x14ac:dyDescent="0.25">
      <c r="A81" s="41"/>
      <c r="B81" s="18" t="s">
        <v>100</v>
      </c>
      <c r="C81" s="42" t="s">
        <v>95</v>
      </c>
      <c r="D81" s="49"/>
      <c r="E81" s="59"/>
    </row>
    <row r="82" spans="1:5" ht="20.25" customHeight="1" x14ac:dyDescent="0.25">
      <c r="A82" s="41"/>
      <c r="B82" s="18" t="s">
        <v>101</v>
      </c>
      <c r="C82" s="42" t="s">
        <v>95</v>
      </c>
      <c r="D82" s="49"/>
      <c r="E82" s="59"/>
    </row>
    <row r="83" spans="1:5" ht="20.25" customHeight="1" x14ac:dyDescent="0.25">
      <c r="A83" s="41"/>
      <c r="B83" s="41" t="s">
        <v>102</v>
      </c>
      <c r="C83" s="42" t="s">
        <v>95</v>
      </c>
      <c r="D83" s="49"/>
      <c r="E83" s="59"/>
    </row>
    <row r="84" spans="1:5" ht="15" customHeight="1" x14ac:dyDescent="0.25">
      <c r="A84" s="41"/>
      <c r="B84" s="18" t="s">
        <v>103</v>
      </c>
      <c r="C84" s="42" t="s">
        <v>104</v>
      </c>
      <c r="D84" s="54"/>
      <c r="E84" s="60"/>
    </row>
    <row r="85" spans="1:5" ht="18.2" customHeight="1" x14ac:dyDescent="0.25">
      <c r="A85" s="43">
        <v>33</v>
      </c>
      <c r="B85" s="44" t="s">
        <v>105</v>
      </c>
      <c r="C85" s="45"/>
      <c r="D85" s="45"/>
      <c r="E85" s="46"/>
    </row>
    <row r="86" spans="1:5" ht="18.95" customHeight="1" x14ac:dyDescent="0.25">
      <c r="A86" s="41"/>
      <c r="B86" s="18" t="s">
        <v>106</v>
      </c>
      <c r="C86" s="42" t="s">
        <v>107</v>
      </c>
      <c r="D86" s="61"/>
      <c r="E86" s="58">
        <f>D34/F2</f>
        <v>11.312654679098522</v>
      </c>
    </row>
    <row r="87" spans="1:5" ht="16.5" customHeight="1" x14ac:dyDescent="0.25">
      <c r="A87" s="41"/>
      <c r="B87" s="18" t="s">
        <v>108</v>
      </c>
      <c r="C87" s="42" t="s">
        <v>109</v>
      </c>
      <c r="D87" s="51"/>
      <c r="E87" s="59"/>
    </row>
    <row r="88" spans="1:5" ht="17.100000000000001" customHeight="1" x14ac:dyDescent="0.25">
      <c r="A88" s="41"/>
      <c r="B88" s="18" t="s">
        <v>110</v>
      </c>
      <c r="C88" s="42" t="s">
        <v>95</v>
      </c>
      <c r="D88" s="51"/>
      <c r="E88" s="59"/>
    </row>
    <row r="89" spans="1:5" ht="14.45" customHeight="1" x14ac:dyDescent="0.25">
      <c r="A89" s="41"/>
      <c r="B89" s="18" t="s">
        <v>111</v>
      </c>
      <c r="C89" s="42" t="s">
        <v>112</v>
      </c>
      <c r="D89" s="62" t="s">
        <v>113</v>
      </c>
      <c r="E89" s="59"/>
    </row>
    <row r="90" spans="1:5" ht="33.950000000000003" customHeight="1" x14ac:dyDescent="0.25">
      <c r="A90" s="41"/>
      <c r="B90" s="18" t="s">
        <v>114</v>
      </c>
      <c r="C90" s="42" t="s">
        <v>112</v>
      </c>
      <c r="D90" s="62"/>
      <c r="E90" s="59"/>
    </row>
    <row r="91" spans="1:5" ht="28.35" customHeight="1" x14ac:dyDescent="0.25">
      <c r="A91" s="41"/>
      <c r="B91" s="18" t="s">
        <v>115</v>
      </c>
      <c r="C91" s="42" t="s">
        <v>95</v>
      </c>
      <c r="D91" s="62"/>
      <c r="E91" s="59"/>
    </row>
    <row r="92" spans="1:5" ht="30.2" customHeight="1" x14ac:dyDescent="0.25">
      <c r="A92" s="41"/>
      <c r="B92" s="41" t="s">
        <v>116</v>
      </c>
      <c r="C92" s="42" t="s">
        <v>95</v>
      </c>
      <c r="D92" s="63"/>
      <c r="E92" s="60"/>
    </row>
    <row r="93" spans="1:5" ht="13.35" customHeight="1" x14ac:dyDescent="0.25">
      <c r="A93" s="43">
        <v>34</v>
      </c>
      <c r="B93" s="44" t="s">
        <v>117</v>
      </c>
      <c r="C93" s="45"/>
      <c r="D93" s="45"/>
      <c r="E93" s="46"/>
    </row>
    <row r="94" spans="1:5" ht="21.95" customHeight="1" x14ac:dyDescent="0.25">
      <c r="A94" s="41"/>
      <c r="B94" s="18" t="s">
        <v>118</v>
      </c>
      <c r="C94" s="42" t="s">
        <v>119</v>
      </c>
      <c r="D94" s="64" t="s">
        <v>113</v>
      </c>
      <c r="E94" s="58">
        <f>D35/F2</f>
        <v>4.1735625452539322</v>
      </c>
    </row>
    <row r="95" spans="1:5" ht="24.6" customHeight="1" x14ac:dyDescent="0.25">
      <c r="A95" s="41"/>
      <c r="B95" s="18" t="s">
        <v>120</v>
      </c>
      <c r="C95" s="42" t="s">
        <v>121</v>
      </c>
      <c r="D95" s="62"/>
      <c r="E95" s="59"/>
    </row>
    <row r="96" spans="1:5" ht="19.5" customHeight="1" x14ac:dyDescent="0.25">
      <c r="A96" s="41"/>
      <c r="B96" s="41" t="s">
        <v>122</v>
      </c>
      <c r="C96" s="42" t="s">
        <v>123</v>
      </c>
      <c r="D96" s="62"/>
      <c r="E96" s="59"/>
    </row>
    <row r="97" spans="1:5" ht="15.75" customHeight="1" x14ac:dyDescent="0.25">
      <c r="A97" s="41"/>
      <c r="B97" s="18" t="s">
        <v>124</v>
      </c>
      <c r="C97" s="42" t="s">
        <v>125</v>
      </c>
      <c r="D97" s="63"/>
      <c r="E97" s="60"/>
    </row>
    <row r="98" spans="1:5" ht="13.35" customHeight="1" x14ac:dyDescent="0.25">
      <c r="A98" s="43">
        <v>35</v>
      </c>
      <c r="B98" s="44" t="s">
        <v>126</v>
      </c>
      <c r="C98" s="45"/>
      <c r="D98" s="45"/>
      <c r="E98" s="46"/>
    </row>
    <row r="99" spans="1:5" ht="14.45" customHeight="1" x14ac:dyDescent="0.25">
      <c r="A99" s="41"/>
      <c r="B99" s="18" t="s">
        <v>127</v>
      </c>
      <c r="C99" s="18" t="s">
        <v>81</v>
      </c>
      <c r="D99" s="47" t="s">
        <v>82</v>
      </c>
      <c r="E99" s="48">
        <f>D36/F2</f>
        <v>3.9361633803834941</v>
      </c>
    </row>
    <row r="100" spans="1:5" ht="20.25" customHeight="1" x14ac:dyDescent="0.25">
      <c r="A100" s="41"/>
      <c r="B100" s="18" t="s">
        <v>128</v>
      </c>
      <c r="C100" s="41" t="s">
        <v>129</v>
      </c>
      <c r="D100" s="49"/>
      <c r="E100" s="50"/>
    </row>
    <row r="101" spans="1:5" ht="19.5" customHeight="1" x14ac:dyDescent="0.25">
      <c r="A101" s="41"/>
      <c r="B101" s="18" t="s">
        <v>130</v>
      </c>
      <c r="C101" s="41" t="s">
        <v>131</v>
      </c>
      <c r="D101" s="49"/>
      <c r="E101" s="50"/>
    </row>
    <row r="102" spans="1:5" ht="15" customHeight="1" x14ac:dyDescent="0.25">
      <c r="A102" s="41"/>
      <c r="B102" s="18" t="s">
        <v>132</v>
      </c>
      <c r="C102" s="18" t="s">
        <v>133</v>
      </c>
      <c r="D102" s="49"/>
      <c r="E102" s="50"/>
    </row>
    <row r="103" spans="1:5" ht="15" customHeight="1" x14ac:dyDescent="0.25">
      <c r="A103" s="41"/>
      <c r="B103" s="18" t="s">
        <v>68</v>
      </c>
      <c r="C103" s="18" t="s">
        <v>69</v>
      </c>
      <c r="D103" s="49"/>
      <c r="E103" s="50"/>
    </row>
    <row r="104" spans="1:5" ht="12" customHeight="1" x14ac:dyDescent="0.25">
      <c r="A104" s="41"/>
      <c r="B104" s="18" t="s">
        <v>134</v>
      </c>
      <c r="C104" s="18" t="s">
        <v>135</v>
      </c>
      <c r="D104" s="49"/>
      <c r="E104" s="50"/>
    </row>
    <row r="105" spans="1:5" ht="13.35" customHeight="1" x14ac:dyDescent="0.25">
      <c r="A105" s="41"/>
      <c r="B105" s="18" t="s">
        <v>136</v>
      </c>
      <c r="C105" s="18" t="s">
        <v>137</v>
      </c>
      <c r="D105" s="54"/>
      <c r="E105" s="53"/>
    </row>
    <row r="106" spans="1:5" ht="12.6" customHeight="1" x14ac:dyDescent="0.25">
      <c r="A106" s="43">
        <v>36</v>
      </c>
      <c r="B106" s="44" t="s">
        <v>138</v>
      </c>
      <c r="C106" s="45"/>
      <c r="D106" s="45"/>
      <c r="E106" s="46"/>
    </row>
    <row r="107" spans="1:5" ht="37.700000000000003" customHeight="1" x14ac:dyDescent="0.25">
      <c r="A107" s="41"/>
      <c r="B107" s="18" t="s">
        <v>139</v>
      </c>
      <c r="C107" s="42" t="s">
        <v>107</v>
      </c>
      <c r="D107" s="42" t="s">
        <v>113</v>
      </c>
      <c r="E107" s="65">
        <f>D39/F2</f>
        <v>2.76</v>
      </c>
    </row>
    <row r="108" spans="1:5" ht="12.6" customHeight="1" x14ac:dyDescent="0.25">
      <c r="A108" s="43">
        <v>37</v>
      </c>
      <c r="B108" s="44" t="s">
        <v>140</v>
      </c>
      <c r="C108" s="45"/>
      <c r="D108" s="45"/>
      <c r="E108" s="46"/>
    </row>
    <row r="109" spans="1:5" ht="37.700000000000003" customHeight="1" x14ac:dyDescent="0.25">
      <c r="A109" s="41"/>
      <c r="B109" s="18" t="s">
        <v>141</v>
      </c>
      <c r="C109" s="42" t="s">
        <v>142</v>
      </c>
      <c r="D109" s="64" t="s">
        <v>113</v>
      </c>
      <c r="E109" s="58">
        <f>D37/F2</f>
        <v>2.3456089692173325</v>
      </c>
    </row>
    <row r="110" spans="1:5" ht="23.25" customHeight="1" x14ac:dyDescent="0.25">
      <c r="A110" s="41"/>
      <c r="B110" s="18" t="s">
        <v>143</v>
      </c>
      <c r="C110" s="42" t="s">
        <v>144</v>
      </c>
      <c r="D110" s="62"/>
      <c r="E110" s="59"/>
    </row>
    <row r="111" spans="1:5" ht="29.1" customHeight="1" x14ac:dyDescent="0.25">
      <c r="A111" s="41"/>
      <c r="B111" s="18" t="s">
        <v>145</v>
      </c>
      <c r="C111" s="42" t="s">
        <v>112</v>
      </c>
      <c r="D111" s="63"/>
      <c r="E111" s="60"/>
    </row>
    <row r="112" spans="1:5" ht="9.75" customHeight="1" x14ac:dyDescent="0.25">
      <c r="A112" s="43">
        <v>38</v>
      </c>
      <c r="B112" s="44" t="s">
        <v>146</v>
      </c>
      <c r="C112" s="45"/>
      <c r="D112" s="45"/>
      <c r="E112" s="46"/>
    </row>
    <row r="113" spans="1:5" ht="14.25" customHeight="1" x14ac:dyDescent="0.25">
      <c r="A113" s="41"/>
      <c r="B113" s="18" t="s">
        <v>147</v>
      </c>
      <c r="C113" s="18" t="s">
        <v>148</v>
      </c>
      <c r="D113" s="66">
        <v>0</v>
      </c>
      <c r="E113" s="67"/>
    </row>
    <row r="114" spans="1:5" ht="14.25" customHeight="1" x14ac:dyDescent="0.25">
      <c r="A114" s="41"/>
      <c r="B114" s="18" t="s">
        <v>149</v>
      </c>
      <c r="C114" s="18" t="s">
        <v>148</v>
      </c>
      <c r="D114" s="66">
        <v>0</v>
      </c>
      <c r="E114" s="67"/>
    </row>
    <row r="115" spans="1:5" ht="14.25" customHeight="1" x14ac:dyDescent="0.25">
      <c r="A115" s="41"/>
      <c r="B115" s="18" t="s">
        <v>150</v>
      </c>
      <c r="C115" s="18" t="s">
        <v>148</v>
      </c>
      <c r="D115" s="66">
        <v>0</v>
      </c>
      <c r="E115" s="67"/>
    </row>
    <row r="116" spans="1:5" ht="14.25" customHeight="1" x14ac:dyDescent="0.25">
      <c r="A116" s="68"/>
      <c r="B116" s="18" t="s">
        <v>151</v>
      </c>
      <c r="C116" s="18" t="s">
        <v>8</v>
      </c>
      <c r="D116" s="66">
        <v>0</v>
      </c>
      <c r="E116" s="67"/>
    </row>
    <row r="117" spans="1:5" ht="16.5" customHeight="1" x14ac:dyDescent="0.25">
      <c r="A117" s="69" t="s">
        <v>152</v>
      </c>
      <c r="B117" s="70"/>
      <c r="C117" s="70"/>
      <c r="D117" s="70"/>
      <c r="E117" s="71"/>
    </row>
    <row r="118" spans="1:5" ht="16.5" customHeight="1" x14ac:dyDescent="0.25">
      <c r="A118" s="72">
        <v>1</v>
      </c>
      <c r="B118" s="36" t="s">
        <v>153</v>
      </c>
      <c r="C118" s="36" t="s">
        <v>154</v>
      </c>
      <c r="D118" s="73">
        <v>0</v>
      </c>
      <c r="E118" s="74"/>
    </row>
    <row r="119" spans="1:5" ht="16.5" customHeight="1" x14ac:dyDescent="0.25">
      <c r="A119" s="72">
        <v>2</v>
      </c>
      <c r="B119" s="36" t="s">
        <v>155</v>
      </c>
      <c r="C119" s="36" t="s">
        <v>154</v>
      </c>
      <c r="D119" s="73">
        <v>0</v>
      </c>
      <c r="E119" s="74"/>
    </row>
    <row r="120" spans="1:5" ht="16.5" customHeight="1" x14ac:dyDescent="0.25">
      <c r="A120" s="72">
        <v>3</v>
      </c>
      <c r="B120" s="36" t="s">
        <v>156</v>
      </c>
      <c r="C120" s="36" t="s">
        <v>154</v>
      </c>
      <c r="D120" s="75">
        <f>[1]ЖКУ!C330</f>
        <v>35860.37000000001</v>
      </c>
      <c r="E120" s="74"/>
    </row>
    <row r="121" spans="1:5" ht="16.5" customHeight="1" x14ac:dyDescent="0.25">
      <c r="A121" s="72">
        <v>4</v>
      </c>
      <c r="B121" s="36" t="s">
        <v>157</v>
      </c>
      <c r="C121" s="36" t="s">
        <v>154</v>
      </c>
      <c r="D121" s="73" t="s">
        <v>158</v>
      </c>
      <c r="E121" s="74"/>
    </row>
    <row r="122" spans="1:5" ht="16.5" customHeight="1" x14ac:dyDescent="0.25">
      <c r="A122" s="72">
        <v>5</v>
      </c>
      <c r="B122" s="36" t="s">
        <v>159</v>
      </c>
      <c r="C122" s="36" t="s">
        <v>154</v>
      </c>
      <c r="D122" s="73" t="s">
        <v>158</v>
      </c>
      <c r="E122" s="74"/>
    </row>
    <row r="123" spans="1:5" ht="16.5" customHeight="1" x14ac:dyDescent="0.25">
      <c r="A123" s="72">
        <v>6</v>
      </c>
      <c r="B123" s="36" t="s">
        <v>160</v>
      </c>
      <c r="C123" s="36" t="s">
        <v>154</v>
      </c>
      <c r="D123" s="75">
        <f>[1]ЖКУ!G330</f>
        <v>34001.949999999997</v>
      </c>
      <c r="E123" s="74"/>
    </row>
    <row r="124" spans="1:5" ht="16.5" customHeight="1" x14ac:dyDescent="0.25">
      <c r="A124" s="69" t="s">
        <v>161</v>
      </c>
      <c r="B124" s="70"/>
      <c r="C124" s="70"/>
      <c r="D124" s="70"/>
      <c r="E124" s="71"/>
    </row>
    <row r="125" spans="1:5" ht="16.5" customHeight="1" x14ac:dyDescent="0.25">
      <c r="A125" s="72">
        <v>1</v>
      </c>
      <c r="B125" s="36" t="s">
        <v>162</v>
      </c>
      <c r="C125" s="36" t="s">
        <v>163</v>
      </c>
      <c r="D125" s="73" t="s">
        <v>158</v>
      </c>
      <c r="E125" s="74"/>
    </row>
    <row r="126" spans="1:5" ht="16.5" customHeight="1" x14ac:dyDescent="0.25">
      <c r="A126" s="72">
        <v>2</v>
      </c>
      <c r="B126" s="36" t="s">
        <v>164</v>
      </c>
      <c r="C126" s="36" t="s">
        <v>163</v>
      </c>
      <c r="D126" s="73" t="s">
        <v>158</v>
      </c>
      <c r="E126" s="74"/>
    </row>
    <row r="127" spans="1:5" ht="16.5" customHeight="1" x14ac:dyDescent="0.25">
      <c r="A127" s="72">
        <v>3</v>
      </c>
      <c r="B127" s="36" t="s">
        <v>165</v>
      </c>
      <c r="C127" s="36" t="s">
        <v>163</v>
      </c>
      <c r="D127" s="73" t="s">
        <v>158</v>
      </c>
      <c r="E127" s="74"/>
    </row>
    <row r="128" spans="1:5" ht="16.5" customHeight="1" x14ac:dyDescent="0.25">
      <c r="A128" s="72">
        <v>4</v>
      </c>
      <c r="B128" s="36" t="s">
        <v>166</v>
      </c>
      <c r="C128" s="36" t="s">
        <v>154</v>
      </c>
      <c r="D128" s="73" t="s">
        <v>158</v>
      </c>
      <c r="E128" s="74"/>
    </row>
    <row r="129" spans="1:6" ht="16.5" customHeight="1" x14ac:dyDescent="0.25">
      <c r="A129" s="76" t="s">
        <v>167</v>
      </c>
      <c r="B129" s="77"/>
      <c r="C129" s="77"/>
      <c r="D129" s="77"/>
      <c r="E129" s="78"/>
    </row>
    <row r="130" spans="1:6" ht="16.5" customHeight="1" x14ac:dyDescent="0.25">
      <c r="A130" s="72">
        <v>1</v>
      </c>
      <c r="B130" s="36" t="s">
        <v>168</v>
      </c>
      <c r="C130" s="36" t="s">
        <v>163</v>
      </c>
      <c r="D130" s="79"/>
      <c r="E130" s="74"/>
    </row>
    <row r="131" spans="1:6" ht="16.5" customHeight="1" x14ac:dyDescent="0.25">
      <c r="A131" s="72">
        <v>2</v>
      </c>
      <c r="B131" s="36" t="s">
        <v>169</v>
      </c>
      <c r="C131" s="36" t="s">
        <v>163</v>
      </c>
      <c r="D131" s="79"/>
      <c r="E131" s="74"/>
    </row>
    <row r="132" spans="1:6" ht="24.75" customHeight="1" x14ac:dyDescent="0.25">
      <c r="A132" s="72">
        <v>3</v>
      </c>
      <c r="B132" s="36" t="s">
        <v>170</v>
      </c>
      <c r="C132" s="36" t="s">
        <v>154</v>
      </c>
      <c r="D132" s="79"/>
      <c r="E132" s="74"/>
    </row>
    <row r="133" spans="1:6" ht="16.5" customHeight="1" x14ac:dyDescent="0.25">
      <c r="A133" s="6"/>
      <c r="B133" s="80"/>
      <c r="C133" s="80"/>
      <c r="D133" s="81"/>
      <c r="E133" s="81"/>
    </row>
    <row r="134" spans="1:6" ht="16.5" customHeight="1" x14ac:dyDescent="0.25">
      <c r="A134" s="82" t="s">
        <v>171</v>
      </c>
      <c r="B134" s="82"/>
      <c r="C134" s="82"/>
      <c r="D134" s="82"/>
      <c r="E134" s="82"/>
      <c r="F134" s="82"/>
    </row>
    <row r="135" spans="1:6" ht="16.5" customHeight="1" x14ac:dyDescent="0.25">
      <c r="A135" s="6"/>
      <c r="B135" s="80"/>
      <c r="C135" s="80"/>
      <c r="D135" s="81"/>
      <c r="E135" s="81"/>
    </row>
    <row r="136" spans="1:6" ht="16.5" customHeight="1" x14ac:dyDescent="0.25">
      <c r="A136" s="6"/>
      <c r="B136" s="80"/>
      <c r="C136" s="80"/>
      <c r="D136" s="81"/>
      <c r="E136" s="81"/>
    </row>
    <row r="137" spans="1:6" ht="16.5" customHeight="1" x14ac:dyDescent="0.25">
      <c r="A137" s="6"/>
      <c r="B137" s="80"/>
      <c r="C137" s="80"/>
      <c r="D137" s="81"/>
      <c r="E137" s="81"/>
    </row>
    <row r="138" spans="1:6" ht="16.5" customHeight="1" x14ac:dyDescent="0.25">
      <c r="A138" s="6"/>
      <c r="B138" s="80"/>
      <c r="C138" s="80"/>
      <c r="D138" s="81"/>
      <c r="E138" s="81"/>
    </row>
    <row r="139" spans="1:6" ht="16.5" customHeight="1" x14ac:dyDescent="0.25">
      <c r="A139" s="6"/>
      <c r="B139" s="80"/>
      <c r="C139" s="80"/>
      <c r="D139" s="81"/>
      <c r="E139" s="81"/>
    </row>
    <row r="140" spans="1:6" ht="16.5" customHeight="1" x14ac:dyDescent="0.25">
      <c r="A140" s="6"/>
      <c r="B140" s="80"/>
      <c r="C140" s="80"/>
      <c r="D140" s="81"/>
      <c r="E140" s="81"/>
    </row>
    <row r="141" spans="1:6" ht="16.5" customHeight="1" x14ac:dyDescent="0.25">
      <c r="A141" s="6"/>
      <c r="B141" s="80"/>
      <c r="C141" s="80"/>
      <c r="D141" s="81"/>
      <c r="E141" s="81"/>
    </row>
    <row r="142" spans="1:6" ht="16.5" customHeight="1" x14ac:dyDescent="0.25">
      <c r="A142" s="6"/>
      <c r="B142" s="80"/>
      <c r="C142" s="80"/>
      <c r="D142" s="81"/>
      <c r="E142" s="81"/>
    </row>
    <row r="143" spans="1:6" ht="16.5" customHeight="1" x14ac:dyDescent="0.25">
      <c r="A143" s="6"/>
      <c r="B143" s="80"/>
      <c r="C143" s="80"/>
      <c r="D143" s="81"/>
      <c r="E143" s="81"/>
    </row>
    <row r="144" spans="1:6" ht="16.5" customHeight="1" x14ac:dyDescent="0.25">
      <c r="A144" s="6"/>
      <c r="B144" s="80"/>
      <c r="C144" s="80"/>
      <c r="D144" s="81"/>
      <c r="E144" s="81"/>
    </row>
    <row r="145" spans="1:5" ht="16.5" customHeight="1" x14ac:dyDescent="0.25">
      <c r="A145" s="6"/>
      <c r="B145" s="80"/>
      <c r="C145" s="80"/>
      <c r="D145" s="81"/>
      <c r="E145" s="81"/>
    </row>
    <row r="146" spans="1:5" ht="16.5" customHeight="1" x14ac:dyDescent="0.25">
      <c r="A146" s="6"/>
      <c r="B146" s="80"/>
      <c r="C146" s="80"/>
      <c r="D146" s="81"/>
      <c r="E146" s="81"/>
    </row>
    <row r="147" spans="1:5" ht="16.5" customHeight="1" x14ac:dyDescent="0.25">
      <c r="A147" s="6"/>
      <c r="B147" s="80"/>
      <c r="C147" s="80"/>
      <c r="D147" s="81"/>
      <c r="E147" s="81"/>
    </row>
    <row r="148" spans="1:5" ht="16.5" customHeight="1" x14ac:dyDescent="0.25">
      <c r="A148" s="6"/>
      <c r="B148" s="80"/>
      <c r="C148" s="80"/>
      <c r="D148" s="81"/>
      <c r="E148" s="81"/>
    </row>
    <row r="149" spans="1:5" ht="16.5" customHeight="1" x14ac:dyDescent="0.25">
      <c r="A149" s="6"/>
      <c r="B149" s="80"/>
      <c r="C149" s="80"/>
      <c r="D149" s="81"/>
      <c r="E149" s="81"/>
    </row>
    <row r="150" spans="1:5" ht="16.5" customHeight="1" x14ac:dyDescent="0.25">
      <c r="A150" s="6"/>
      <c r="B150" s="80"/>
      <c r="C150" s="80"/>
      <c r="D150" s="81"/>
      <c r="E150" s="81"/>
    </row>
    <row r="151" spans="1:5" ht="16.5" customHeight="1" x14ac:dyDescent="0.25">
      <c r="A151" s="6"/>
      <c r="B151" s="80"/>
      <c r="C151" s="80"/>
      <c r="D151" s="81"/>
      <c r="E151" s="81"/>
    </row>
    <row r="152" spans="1:5" ht="16.5" customHeight="1" x14ac:dyDescent="0.25">
      <c r="A152" s="6"/>
      <c r="B152" s="80"/>
      <c r="C152" s="80"/>
      <c r="D152" s="81"/>
      <c r="E152" s="81"/>
    </row>
    <row r="153" spans="1:5" ht="16.5" customHeight="1" x14ac:dyDescent="0.25">
      <c r="A153" s="6"/>
      <c r="B153" s="80"/>
      <c r="C153" s="80"/>
      <c r="D153" s="81"/>
      <c r="E153" s="81"/>
    </row>
    <row r="154" spans="1:5" ht="16.5" customHeight="1" x14ac:dyDescent="0.25">
      <c r="A154" s="6"/>
      <c r="B154" s="80"/>
      <c r="C154" s="80"/>
      <c r="D154" s="81"/>
      <c r="E154" s="81"/>
    </row>
    <row r="155" spans="1:5" ht="16.5" customHeight="1" x14ac:dyDescent="0.25">
      <c r="A155" s="6"/>
      <c r="B155" s="80"/>
      <c r="C155" s="80"/>
      <c r="D155" s="81"/>
      <c r="E155" s="81"/>
    </row>
    <row r="156" spans="1:5" ht="16.5" customHeight="1" x14ac:dyDescent="0.25">
      <c r="A156" s="6"/>
      <c r="B156" s="80"/>
      <c r="C156" s="80"/>
      <c r="D156" s="81"/>
      <c r="E156" s="81"/>
    </row>
    <row r="157" spans="1:5" ht="16.5" customHeight="1" x14ac:dyDescent="0.25">
      <c r="A157" s="6"/>
      <c r="B157" s="80"/>
      <c r="C157" s="80"/>
      <c r="D157" s="81"/>
      <c r="E157" s="81"/>
    </row>
    <row r="158" spans="1:5" ht="16.5" customHeight="1" x14ac:dyDescent="0.25">
      <c r="A158" s="6"/>
      <c r="B158" s="80"/>
      <c r="C158" s="80"/>
      <c r="D158" s="81"/>
      <c r="E158" s="81"/>
    </row>
    <row r="159" spans="1:5" ht="16.5" customHeight="1" x14ac:dyDescent="0.25">
      <c r="A159" s="6"/>
      <c r="B159" s="80"/>
      <c r="C159" s="80"/>
      <c r="D159" s="81"/>
      <c r="E159" s="81"/>
    </row>
    <row r="160" spans="1:5" ht="16.5" customHeight="1" x14ac:dyDescent="0.25">
      <c r="A160" s="6"/>
      <c r="B160" s="80"/>
      <c r="C160" s="80"/>
      <c r="D160" s="81"/>
      <c r="E160" s="81"/>
    </row>
    <row r="161" spans="1:5" ht="16.5" customHeight="1" x14ac:dyDescent="0.25">
      <c r="A161" s="6"/>
      <c r="B161" s="80"/>
      <c r="C161" s="80"/>
      <c r="D161" s="81"/>
      <c r="E161" s="81"/>
    </row>
    <row r="162" spans="1:5" ht="9.75" customHeight="1" x14ac:dyDescent="0.25"/>
    <row r="163" spans="1:5" x14ac:dyDescent="0.25">
      <c r="E163" s="83"/>
    </row>
  </sheetData>
  <mergeCells count="91">
    <mergeCell ref="A124:E124"/>
    <mergeCell ref="A129:E129"/>
    <mergeCell ref="A134:F134"/>
    <mergeCell ref="B112:E112"/>
    <mergeCell ref="D113:E113"/>
    <mergeCell ref="D114:E114"/>
    <mergeCell ref="D115:E115"/>
    <mergeCell ref="D116:E116"/>
    <mergeCell ref="A117:E117"/>
    <mergeCell ref="B98:E98"/>
    <mergeCell ref="D99:D105"/>
    <mergeCell ref="E99:E105"/>
    <mergeCell ref="B106:E106"/>
    <mergeCell ref="B108:E108"/>
    <mergeCell ref="D109:D111"/>
    <mergeCell ref="E109:E111"/>
    <mergeCell ref="B85:E85"/>
    <mergeCell ref="D86:D88"/>
    <mergeCell ref="E86:E92"/>
    <mergeCell ref="D89:D92"/>
    <mergeCell ref="B93:E93"/>
    <mergeCell ref="D94:D97"/>
    <mergeCell ref="E94:E97"/>
    <mergeCell ref="B72:E72"/>
    <mergeCell ref="D73:D74"/>
    <mergeCell ref="E73:E74"/>
    <mergeCell ref="B75:E75"/>
    <mergeCell ref="D76:D84"/>
    <mergeCell ref="E76:E84"/>
    <mergeCell ref="B63:E63"/>
    <mergeCell ref="B65:E65"/>
    <mergeCell ref="C66:C68"/>
    <mergeCell ref="D66:D70"/>
    <mergeCell ref="E66:E70"/>
    <mergeCell ref="B71:E71"/>
    <mergeCell ref="D53:D55"/>
    <mergeCell ref="E53:E55"/>
    <mergeCell ref="B56:E56"/>
    <mergeCell ref="E57:E59"/>
    <mergeCell ref="B60:E60"/>
    <mergeCell ref="C61:C62"/>
    <mergeCell ref="D61:D62"/>
    <mergeCell ref="E61:E62"/>
    <mergeCell ref="C44:C49"/>
    <mergeCell ref="D44:D49"/>
    <mergeCell ref="E44:E51"/>
    <mergeCell ref="C50:C51"/>
    <mergeCell ref="D50:D51"/>
    <mergeCell ref="B52:E52"/>
    <mergeCell ref="B37:C37"/>
    <mergeCell ref="B38:C38"/>
    <mergeCell ref="B39:C39"/>
    <mergeCell ref="A40:C40"/>
    <mergeCell ref="A41:E41"/>
    <mergeCell ref="B43:E43"/>
    <mergeCell ref="B31:C31"/>
    <mergeCell ref="B32:C32"/>
    <mergeCell ref="B33:C33"/>
    <mergeCell ref="B34:C34"/>
    <mergeCell ref="B35:C35"/>
    <mergeCell ref="B36:C36"/>
    <mergeCell ref="A26:C26"/>
    <mergeCell ref="D26:E26"/>
    <mergeCell ref="B27:C27"/>
    <mergeCell ref="B28:C28"/>
    <mergeCell ref="B29:C29"/>
    <mergeCell ref="B30:C30"/>
    <mergeCell ref="B20:C20"/>
    <mergeCell ref="B21:C21"/>
    <mergeCell ref="B22:C22"/>
    <mergeCell ref="B23:C23"/>
    <mergeCell ref="B24:C24"/>
    <mergeCell ref="A25:E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F1"/>
    <mergeCell ref="A3:E3"/>
    <mergeCell ref="B4:C4"/>
    <mergeCell ref="B5:C5"/>
    <mergeCell ref="B6:C6"/>
    <mergeCell ref="A7:E7"/>
  </mergeCells>
  <pageMargins left="0.7" right="0.7" top="0.75" bottom="0.75" header="0.3" footer="0.3"/>
  <pageSetup paperSize="9" scale="79" orientation="portrait" r:id="rId1"/>
  <rowBreaks count="1" manualBreakCount="1">
    <brk id="134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Завидная 16</vt:lpstr>
      <vt:lpstr>'Завидная 16'!Область_печати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2024-02-28T11:22:09Z</dcterms:created>
  <dcterms:modified xsi:type="dcterms:W3CDTF">2024-02-28T11:22:28Z</dcterms:modified>
</cp:coreProperties>
</file>