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B5A405A8-3690-4B30-A61B-651BBC4E0EF5}" xr6:coauthVersionLast="40" xr6:coauthVersionMax="40" xr10:uidLastSave="{00000000-0000-0000-0000-000000000000}"/>
  <bookViews>
    <workbookView xWindow="0" yWindow="0" windowWidth="28800" windowHeight="11925" xr2:uid="{FF955A83-275B-45C8-A1D9-6F8318891568}"/>
  </bookViews>
  <sheets>
    <sheet name="Завидная 16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'Завидная 16'!$A$1:$E$134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66" i="1"/>
  <c r="E64" i="1"/>
  <c r="E44" i="1"/>
  <c r="F40" i="1"/>
  <c r="D39" i="1"/>
  <c r="D38" i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16" i="1"/>
  <c r="D15" i="1"/>
  <c r="D11" i="1"/>
  <c r="D12" i="1" s="1"/>
  <c r="D10" i="1"/>
  <c r="D6" i="1"/>
  <c r="D5" i="1"/>
  <c r="F2" i="1"/>
  <c r="E73" i="1" s="1"/>
  <c r="B2" i="1"/>
  <c r="F16" i="1" l="1"/>
  <c r="G40" i="1"/>
  <c r="D13" i="1"/>
  <c r="D14" i="1"/>
  <c r="E53" i="1"/>
  <c r="F44" i="1" s="1"/>
  <c r="E57" i="1"/>
  <c r="D21" i="1"/>
  <c r="D2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<sst xmlns="http://schemas.openxmlformats.org/spreadsheetml/2006/main" count="255" uniqueCount="172">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</sst>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7D7A797C-83D8-4815-BF5C-C9F6A547688C}"/>
    <cellStyle name="Обычный 5" xfId="2" xr:uid="{31C3BC0D-3A42-4042-984A-A6E691FBC3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14">
          <cell r="B14" t="str">
            <v>Видное г, Завидная ул, 16</v>
          </cell>
          <cell r="E14">
            <v>89764.800000000003</v>
          </cell>
          <cell r="F14">
            <v>581148.64000000013</v>
          </cell>
          <cell r="G14">
            <v>4009348.1499999976</v>
          </cell>
          <cell r="H14">
            <v>4004789.1899999995</v>
          </cell>
          <cell r="N14">
            <v>3539799.5941128274</v>
          </cell>
        </row>
        <row r="79">
          <cell r="N79">
            <v>148425.00870863159</v>
          </cell>
        </row>
        <row r="144">
          <cell r="N144">
            <v>439345.78817384894</v>
          </cell>
        </row>
        <row r="209">
          <cell r="N209">
            <v>50326.684649557443</v>
          </cell>
        </row>
        <row r="274">
          <cell r="N274">
            <v>116264.09620558735</v>
          </cell>
        </row>
        <row r="339">
          <cell r="N339">
            <v>29726.831796236987</v>
          </cell>
        </row>
        <row r="404">
          <cell r="N404">
            <v>5276.8159942183775</v>
          </cell>
        </row>
        <row r="469">
          <cell r="N469">
            <v>529977.81622091006</v>
          </cell>
        </row>
        <row r="678">
          <cell r="N678">
            <v>1015478.184738343</v>
          </cell>
        </row>
        <row r="743">
          <cell r="N743">
            <v>374639.00716221018</v>
          </cell>
        </row>
        <row r="808">
          <cell r="N808">
            <v>353328.91860744829</v>
          </cell>
        </row>
        <row r="969">
          <cell r="N969">
            <v>210553.12000000002</v>
          </cell>
        </row>
        <row r="1034">
          <cell r="N1034">
            <v>18706.473855835149</v>
          </cell>
        </row>
        <row r="1267">
          <cell r="N1267">
            <v>247750.848</v>
          </cell>
        </row>
      </sheetData>
      <sheetData sheetId="2">
        <row r="330">
          <cell r="C330">
            <v>35860.37000000001</v>
          </cell>
          <cell r="G330">
            <v>34001.949999999997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9205-3EE2-4545-A45E-A81AA6EB6693}">
  <dimension ref="A1:H163"/>
  <sheetViews>
    <sheetView tabSelected="1" topLeftCell="A100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6" ht="29.2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/>
      <c r="B2" s="5" t="str">
        <f>'[1]отчеты для ГИС ЖКХ'!B14</f>
        <v>Видное г, Завидная ул, 16</v>
      </c>
      <c r="C2" s="6"/>
      <c r="D2" s="6"/>
      <c r="E2" s="6"/>
      <c r="F2" s="7">
        <f>'[1]отчеты для ГИС ЖКХ'!E14</f>
        <v>89764.800000000003</v>
      </c>
    </row>
    <row r="3" spans="1:6" ht="12" customHeight="1" x14ac:dyDescent="0.25">
      <c r="A3" s="8" t="s">
        <v>1</v>
      </c>
      <c r="B3" s="9"/>
      <c r="C3" s="9"/>
      <c r="D3" s="9"/>
      <c r="E3" s="10"/>
    </row>
    <row r="4" spans="1:6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6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6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6" ht="19.5" customHeight="1" x14ac:dyDescent="0.25">
      <c r="A7" s="8" t="s">
        <v>6</v>
      </c>
      <c r="B7" s="9"/>
      <c r="C7" s="9"/>
      <c r="D7" s="9"/>
      <c r="E7" s="10"/>
    </row>
    <row r="8" spans="1:6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6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6" ht="9.75" customHeight="1" x14ac:dyDescent="0.25">
      <c r="A10" s="12">
        <v>6</v>
      </c>
      <c r="B10" s="13" t="s">
        <v>11</v>
      </c>
      <c r="C10" s="14"/>
      <c r="D10" s="20">
        <f>'[1]отчеты для ГИС ЖКХ'!F14</f>
        <v>581148.64000000013</v>
      </c>
      <c r="E10" s="19" t="s">
        <v>10</v>
      </c>
    </row>
    <row r="11" spans="1:6" ht="9.75" customHeight="1" x14ac:dyDescent="0.25">
      <c r="A11" s="21">
        <v>7</v>
      </c>
      <c r="B11" s="22" t="s">
        <v>12</v>
      </c>
      <c r="C11" s="23"/>
      <c r="D11" s="24">
        <f>'[1]отчеты для ГИС ЖКХ'!G14</f>
        <v>4009348.1499999976</v>
      </c>
      <c r="E11" s="16" t="s">
        <v>13</v>
      </c>
    </row>
    <row r="12" spans="1:6" ht="9.75" customHeight="1" x14ac:dyDescent="0.25">
      <c r="A12" s="12">
        <v>8</v>
      </c>
      <c r="B12" s="13" t="s">
        <v>14</v>
      </c>
      <c r="C12" s="14"/>
      <c r="D12" s="25">
        <f>D11*65%</f>
        <v>2606076.2974999985</v>
      </c>
      <c r="E12" s="19" t="s">
        <v>10</v>
      </c>
    </row>
    <row r="13" spans="1:6" ht="9.75" customHeight="1" x14ac:dyDescent="0.25">
      <c r="A13" s="12">
        <v>9</v>
      </c>
      <c r="B13" s="13" t="s">
        <v>15</v>
      </c>
      <c r="C13" s="14"/>
      <c r="D13" s="25">
        <f>D11*14%</f>
        <v>561308.74099999969</v>
      </c>
      <c r="E13" s="19" t="s">
        <v>10</v>
      </c>
    </row>
    <row r="14" spans="1:6" ht="9.75" customHeight="1" x14ac:dyDescent="0.25">
      <c r="A14" s="12">
        <v>10</v>
      </c>
      <c r="B14" s="13" t="s">
        <v>16</v>
      </c>
      <c r="C14" s="14"/>
      <c r="D14" s="25">
        <f>D11-D12-D13</f>
        <v>841963.11149999942</v>
      </c>
      <c r="E14" s="19" t="s">
        <v>10</v>
      </c>
    </row>
    <row r="15" spans="1:6" ht="9.75" customHeight="1" x14ac:dyDescent="0.25">
      <c r="A15" s="21">
        <v>11</v>
      </c>
      <c r="B15" s="22" t="s">
        <v>17</v>
      </c>
      <c r="C15" s="23"/>
      <c r="D15" s="24">
        <f>SUM(D16:D20)</f>
        <v>4004789.1899999995</v>
      </c>
      <c r="E15" s="16" t="s">
        <v>13</v>
      </c>
    </row>
    <row r="16" spans="1:6" ht="9.75" customHeight="1" x14ac:dyDescent="0.25">
      <c r="A16" s="12">
        <v>12</v>
      </c>
      <c r="B16" s="13" t="s">
        <v>18</v>
      </c>
      <c r="C16" s="14"/>
      <c r="D16" s="26">
        <f>'[1]отчеты для ГИС ЖКХ'!H14</f>
        <v>4004789.1899999995</v>
      </c>
      <c r="E16" s="19" t="s">
        <v>10</v>
      </c>
      <c r="F16" s="11">
        <f>D40-D15</f>
        <v>-464989.59588717204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585707.59999999776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585707.59999999776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ЖКХ'!N79</f>
        <v>148425.00870863159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ЖКХ'!N144</f>
        <v>439345.78817384894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ЖКХ'!N209</f>
        <v>50326.684649557443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ЖКХ'!N274</f>
        <v>116264.09620558735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ЖКХ'!N339</f>
        <v>29726.831796236987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ЖКХ'!N404</f>
        <v>5276.8159942183775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ЖКХ'!N469</f>
        <v>529977.81622091006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ЖКХ'!N678</f>
        <v>1015478.184738343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ЖКХ'!N743</f>
        <v>374639.00716221018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ЖКХ'!N808</f>
        <v>353328.91860744829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ЖКХ'!N969</f>
        <v>210553.12000000002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ЖКХ'!N1034</f>
        <v>18706.473855835149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ЖКХ'!N1267</f>
        <v>247750.848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3539799.5941128274</v>
      </c>
      <c r="E40" s="40" t="s">
        <v>32</v>
      </c>
      <c r="F40" s="11">
        <f>'[1]отчеты для ГИС ЖКХ'!N14</f>
        <v>3539799.5941128274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1.6534878784181726</v>
      </c>
      <c r="F44" s="11">
        <f>E44+E53+E57+E61+E64+E66+E73+E76+E86+E94+E99+E107+E109</f>
        <v>39.434161209213713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4.8944105949531318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0.56065055177037593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1.2952081016789136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0.33116357187045464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5.8784913398329607E-2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0.20839431331474195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5.9040717098563142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11.312654679098522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4.1735625452539322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3.9361633803834941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2.3456089692173325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[1]ЖКУ!C330</f>
        <v>35860.37000000001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[1]ЖКУ!G330</f>
        <v>34001.949999999997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Завидная 16</vt:lpstr>
      <vt:lpstr>'Завидная 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2024-02-28T11:22:09Z</dcterms:created>
  <dcterms:modified xsi:type="dcterms:W3CDTF">2024-02-28T11:22:28Z</dcterms:modified>
</cp:coreProperties>
</file>