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E4F57556-483B-4051-91D5-70CF7452D49C}" xr6:coauthVersionLast="40" xr6:coauthVersionMax="40" xr10:uidLastSave="{00000000-0000-0000-0000-000000000000}"/>
  <bookViews>
    <workbookView xWindow="0" yWindow="0" windowWidth="28800" windowHeight="11925" xr2:uid="{E00DB223-A613-4379-A369-8CCCD3913D85}"/>
  </bookViews>
  <sheets>
    <sheet name="Крымская 25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'Крымская 25'!$A$1:$E$134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E107" i="1"/>
  <c r="E99" i="1"/>
  <c r="E94" i="1"/>
  <c r="E64" i="1"/>
  <c r="E61" i="1"/>
  <c r="E44" i="1"/>
  <c r="F40" i="1"/>
  <c r="D39" i="1"/>
  <c r="D38" i="1"/>
  <c r="E73" i="1" s="1"/>
  <c r="D37" i="1"/>
  <c r="E109" i="1" s="1"/>
  <c r="D36" i="1"/>
  <c r="D35" i="1"/>
  <c r="D34" i="1"/>
  <c r="E86" i="1" s="1"/>
  <c r="D33" i="1"/>
  <c r="E76" i="1" s="1"/>
  <c r="D32" i="1"/>
  <c r="D31" i="1"/>
  <c r="D30" i="1"/>
  <c r="D29" i="1"/>
  <c r="E57" i="1" s="1"/>
  <c r="D28" i="1"/>
  <c r="D27" i="1"/>
  <c r="D40" i="1" s="1"/>
  <c r="D16" i="1"/>
  <c r="D15" i="1"/>
  <c r="D11" i="1"/>
  <c r="D21" i="1" s="1"/>
  <c r="D24" i="1" s="1"/>
  <c r="D10" i="1"/>
  <c r="D6" i="1"/>
  <c r="D5" i="1"/>
  <c r="F2" i="1"/>
  <c r="E66" i="1" s="1"/>
  <c r="B2" i="1"/>
  <c r="G40" i="1" l="1"/>
  <c r="F16" i="1"/>
  <c r="G16" i="1" s="1"/>
  <c r="D12" i="1"/>
  <c r="D14" i="1" s="1"/>
  <c r="D13" i="1"/>
  <c r="E53" i="1"/>
  <c r="F4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<sst xmlns="http://schemas.openxmlformats.org/spreadsheetml/2006/main" count="255" uniqueCount="172">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</sst>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5AA1AB71-41A9-4367-B773-BB4CA9A5CFB3}"/>
    <cellStyle name="Обычный 5" xfId="2" xr:uid="{9E2360FB-243C-4B2E-A88D-EE2E75334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42">
          <cell r="F42">
            <v>0</v>
          </cell>
        </row>
        <row r="43">
          <cell r="E43">
            <v>269664</v>
          </cell>
          <cell r="G43">
            <v>11161394.400000039</v>
          </cell>
          <cell r="H43">
            <v>9870068.4900000058</v>
          </cell>
          <cell r="N43">
            <v>10473341.751620281</v>
          </cell>
        </row>
        <row r="108">
          <cell r="N108">
            <v>458741.99379834905</v>
          </cell>
        </row>
        <row r="173">
          <cell r="N173">
            <v>1368166.0650009189</v>
          </cell>
        </row>
        <row r="238">
          <cell r="N238">
            <v>151187.27039260662</v>
          </cell>
        </row>
        <row r="303">
          <cell r="N303">
            <v>347561.37954938214</v>
          </cell>
        </row>
        <row r="368">
          <cell r="N368">
            <v>80013.968411873197</v>
          </cell>
        </row>
        <row r="433">
          <cell r="N433">
            <v>23130.070516317235</v>
          </cell>
        </row>
        <row r="498">
          <cell r="N498">
            <v>1588221.7275072401</v>
          </cell>
        </row>
        <row r="707">
          <cell r="N707">
            <v>3112040.4177946118</v>
          </cell>
        </row>
        <row r="772">
          <cell r="N772">
            <v>1907379.6109063751</v>
          </cell>
        </row>
        <row r="837">
          <cell r="N837">
            <v>897910.76126477635</v>
          </cell>
        </row>
        <row r="998">
          <cell r="N998">
            <v>512361.59999999992</v>
          </cell>
        </row>
        <row r="1063">
          <cell r="B1063" t="str">
            <v xml:space="preserve"> Крымская, д. 25</v>
          </cell>
          <cell r="N1063">
            <v>26626.886477830049</v>
          </cell>
        </row>
        <row r="1287">
          <cell r="N1287">
            <v>0</v>
          </cell>
        </row>
      </sheetData>
      <sheetData sheetId="2">
        <row r="359">
          <cell r="G359">
            <v>113888.85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2C30-EB47-4331-8906-DB9CE0DDF664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ЖКХ'!B1063</f>
        <v xml:space="preserve"> Крымская, д. 25</v>
      </c>
      <c r="C2" s="6"/>
      <c r="D2" s="6"/>
      <c r="E2" s="6"/>
      <c r="F2" s="7">
        <f>'[1]отчеты для ГИС ЖКХ'!E43</f>
        <v>269664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ЖКХ'!F42</f>
        <v>0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ЖКХ'!G43</f>
        <v>11161394.400000039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7254906.3600000255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1562595.2160000056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2343892.8240000084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9870068.4900000058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ЖКХ'!H43</f>
        <v>9870068.4900000058</v>
      </c>
      <c r="E16" s="19" t="s">
        <v>10</v>
      </c>
      <c r="F16" s="11">
        <f>D40-D15</f>
        <v>603273.26162027568</v>
      </c>
      <c r="G16" s="3">
        <f>F16/F2</f>
        <v>2.2371293966576022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1291325.9100000337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1291325.9100000337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ЖКХ'!N108</f>
        <v>458741.99379834905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ЖКХ'!N173</f>
        <v>1368166.0650009189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ЖКХ'!N238</f>
        <v>151187.27039260662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ЖКХ'!N303</f>
        <v>347561.37954938214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ЖКХ'!N368</f>
        <v>80013.968411873197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ЖКХ'!N433</f>
        <v>23130.070516317235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ЖКХ'!N498</f>
        <v>1588221.7275072401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ЖКХ'!N707</f>
        <v>3112040.4177946118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ЖКХ'!N772</f>
        <v>1907379.6109063751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ЖКХ'!N837</f>
        <v>897910.76126477635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ЖКХ'!N998</f>
        <v>512361.59999999992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ЖКХ'!N1063</f>
        <v>26626.886477830049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10473341.751620281</v>
      </c>
      <c r="E40" s="40" t="s">
        <v>32</v>
      </c>
      <c r="F40" s="11">
        <f>'[1]отчеты для ГИС ЖКХ'!N43</f>
        <v>10473341.751620281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1.7011614223565217</v>
      </c>
      <c r="F44" s="11">
        <f>E44+E53+E57+E61+E64+E66+E73+E76+E86+E94+E99+E107+E109</f>
        <v>38.838486974977307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5.0735955299962878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1.2888682936891174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0.29671727932491249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8.577366840333614E-2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9.8740975724716865E-2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5.8896320143112915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11.540437054240135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7.073171097760083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3.3297390874005295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1.8999999999999997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v>0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6">
        <f>[1]ЖКУ!G359</f>
        <v>113888.85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7" t="s">
        <v>167</v>
      </c>
      <c r="B129" s="78"/>
      <c r="C129" s="78"/>
      <c r="D129" s="78"/>
      <c r="E129" s="79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5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5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5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Крымская 25</vt:lpstr>
      <vt:lpstr>'Крымская 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2024-02-28T11:00:14Z</dcterms:created>
  <dcterms:modified xsi:type="dcterms:W3CDTF">2024-02-28T11:00:22Z</dcterms:modified>
</cp:coreProperties>
</file>