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Северный\"/>
    </mc:Choice>
  </mc:AlternateContent>
  <xr:revisionPtr revIDLastSave="0" documentId="8_{3CBF9675-44FA-4547-B702-C6AD78EC7DC2}" xr6:coauthVersionLast="40" xr6:coauthVersionMax="40" xr10:uidLastSave="{00000000-0000-0000-0000-000000000000}"/>
  <bookViews>
    <workbookView xWindow="0" yWindow="0" windowWidth="28800" windowHeight="11925" xr2:uid="{5A236178-B541-4148-8E16-6594D36F057B}"/>
  </bookViews>
  <sheets>
    <sheet name="Северный 1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'Северный 1'!$A$1:$E$134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66" i="1"/>
  <c r="E64" i="1"/>
  <c r="E4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16" i="1"/>
  <c r="D15" i="1"/>
  <c r="D11" i="1"/>
  <c r="D21" i="1" s="1"/>
  <c r="D24" i="1" s="1"/>
  <c r="D10" i="1"/>
  <c r="D6" i="1"/>
  <c r="D5" i="1"/>
  <c r="F2" i="1"/>
  <c r="E57" i="1" s="1"/>
  <c r="B2" i="1"/>
  <c r="G40" i="1" l="1"/>
  <c r="F16" i="1"/>
  <c r="D12" i="1"/>
  <c r="D14" i="1" s="1"/>
  <c r="D13" i="1"/>
  <c r="E53" i="1"/>
  <c r="F44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<sst xmlns="http://schemas.openxmlformats.org/spreadsheetml/2006/main" count="255" uniqueCount="172">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</sst>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9FF35B7A-76C5-401B-90DF-2A26C4769E0E}"/>
    <cellStyle name="Обычный 5" xfId="2" xr:uid="{D8484F81-4F6A-4E25-8A23-DBB5F99C7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9">
          <cell r="B9" t="str">
            <v xml:space="preserve"> Северный кв-л, 1</v>
          </cell>
          <cell r="E9">
            <v>214280.40000000002</v>
          </cell>
          <cell r="F9">
            <v>996052.72000000183</v>
          </cell>
          <cell r="G9">
            <v>8000629.3300000327</v>
          </cell>
          <cell r="H9">
            <v>8027955.1500000255</v>
          </cell>
          <cell r="N9">
            <v>8436971.5794307757</v>
          </cell>
        </row>
        <row r="74">
          <cell r="N74">
            <v>354955.92184194096</v>
          </cell>
        </row>
        <row r="139">
          <cell r="N139">
            <v>1213402.2539181411</v>
          </cell>
        </row>
        <row r="204">
          <cell r="N204">
            <v>165136.42449357689</v>
          </cell>
        </row>
        <row r="269">
          <cell r="N269">
            <v>280716.0217036687</v>
          </cell>
        </row>
        <row r="334">
          <cell r="N334">
            <v>70961.86264582978</v>
          </cell>
        </row>
        <row r="399">
          <cell r="N399">
            <v>12596.454756959427</v>
          </cell>
        </row>
        <row r="464">
          <cell r="N464">
            <v>1460658.1942212475</v>
          </cell>
        </row>
        <row r="673">
          <cell r="N673">
            <v>2253136.3739866475</v>
          </cell>
        </row>
        <row r="738">
          <cell r="N738">
            <v>789540.64779826778</v>
          </cell>
        </row>
        <row r="803">
          <cell r="N803">
            <v>705465.94324968965</v>
          </cell>
        </row>
        <row r="964">
          <cell r="N964">
            <v>487132.75999999995</v>
          </cell>
        </row>
        <row r="1029">
          <cell r="N1029">
            <v>51854.816814808233</v>
          </cell>
        </row>
        <row r="1262">
          <cell r="N1262">
            <v>591413.90399999998</v>
          </cell>
        </row>
      </sheetData>
      <sheetData sheetId="2">
        <row r="325">
          <cell r="C325">
            <v>566761.70999999985</v>
          </cell>
          <cell r="G325">
            <v>515195.39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4095-B23D-43E1-9A23-C7EC067B05CF}">
  <dimension ref="A1:H163"/>
  <sheetViews>
    <sheetView tabSelected="1" topLeftCell="A104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6" ht="29.25" customHeight="1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4"/>
      <c r="B2" s="5" t="str">
        <f>'[1]отчеты для ГИС ЖКХ'!B9</f>
        <v xml:space="preserve"> Северный кв-л, 1</v>
      </c>
      <c r="C2" s="6"/>
      <c r="D2" s="6"/>
      <c r="E2" s="6"/>
      <c r="F2" s="7">
        <f>'[1]отчеты для ГИС ЖКХ'!E9</f>
        <v>214280.40000000002</v>
      </c>
    </row>
    <row r="3" spans="1:6" ht="12" customHeight="1" x14ac:dyDescent="0.25">
      <c r="A3" s="8" t="s">
        <v>1</v>
      </c>
      <c r="B3" s="9"/>
      <c r="C3" s="9"/>
      <c r="D3" s="9"/>
      <c r="E3" s="10"/>
    </row>
    <row r="4" spans="1:6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6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6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6" ht="19.5" customHeight="1" x14ac:dyDescent="0.25">
      <c r="A7" s="8" t="s">
        <v>6</v>
      </c>
      <c r="B7" s="9"/>
      <c r="C7" s="9"/>
      <c r="D7" s="9"/>
      <c r="E7" s="10"/>
    </row>
    <row r="8" spans="1:6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6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6" ht="9.75" customHeight="1" x14ac:dyDescent="0.25">
      <c r="A10" s="12">
        <v>6</v>
      </c>
      <c r="B10" s="13" t="s">
        <v>11</v>
      </c>
      <c r="C10" s="14"/>
      <c r="D10" s="20">
        <f>'[1]отчеты для ГИС ЖКХ'!F9</f>
        <v>996052.72000000183</v>
      </c>
      <c r="E10" s="19" t="s">
        <v>10</v>
      </c>
    </row>
    <row r="11" spans="1:6" ht="9.75" customHeight="1" x14ac:dyDescent="0.25">
      <c r="A11" s="21">
        <v>7</v>
      </c>
      <c r="B11" s="22" t="s">
        <v>12</v>
      </c>
      <c r="C11" s="23"/>
      <c r="D11" s="24">
        <f>'[1]отчеты для ГИС ЖКХ'!G9</f>
        <v>8000629.3300000327</v>
      </c>
      <c r="E11" s="16" t="s">
        <v>13</v>
      </c>
    </row>
    <row r="12" spans="1:6" ht="9.75" customHeight="1" x14ac:dyDescent="0.25">
      <c r="A12" s="12">
        <v>8</v>
      </c>
      <c r="B12" s="13" t="s">
        <v>14</v>
      </c>
      <c r="C12" s="14"/>
      <c r="D12" s="25">
        <f>D11*65%</f>
        <v>5200409.0645000217</v>
      </c>
      <c r="E12" s="19" t="s">
        <v>10</v>
      </c>
    </row>
    <row r="13" spans="1:6" ht="9.75" customHeight="1" x14ac:dyDescent="0.25">
      <c r="A13" s="12">
        <v>9</v>
      </c>
      <c r="B13" s="13" t="s">
        <v>15</v>
      </c>
      <c r="C13" s="14"/>
      <c r="D13" s="25">
        <f>D11*14%</f>
        <v>1120088.1062000047</v>
      </c>
      <c r="E13" s="19" t="s">
        <v>10</v>
      </c>
    </row>
    <row r="14" spans="1:6" ht="9.75" customHeight="1" x14ac:dyDescent="0.25">
      <c r="A14" s="12">
        <v>10</v>
      </c>
      <c r="B14" s="13" t="s">
        <v>16</v>
      </c>
      <c r="C14" s="14"/>
      <c r="D14" s="25">
        <f>D11-D12-D13</f>
        <v>1680132.1593000062</v>
      </c>
      <c r="E14" s="19" t="s">
        <v>10</v>
      </c>
    </row>
    <row r="15" spans="1:6" ht="9.75" customHeight="1" x14ac:dyDescent="0.25">
      <c r="A15" s="21">
        <v>11</v>
      </c>
      <c r="B15" s="22" t="s">
        <v>17</v>
      </c>
      <c r="C15" s="23"/>
      <c r="D15" s="24">
        <f>SUM(D16:D20)</f>
        <v>8027955.1500000255</v>
      </c>
      <c r="E15" s="16" t="s">
        <v>13</v>
      </c>
    </row>
    <row r="16" spans="1:6" ht="9.75" customHeight="1" x14ac:dyDescent="0.25">
      <c r="A16" s="12">
        <v>12</v>
      </c>
      <c r="B16" s="13" t="s">
        <v>18</v>
      </c>
      <c r="C16" s="14"/>
      <c r="D16" s="26">
        <f>'[1]отчеты для ГИС ЖКХ'!H9</f>
        <v>8027955.1500000255</v>
      </c>
      <c r="E16" s="19" t="s">
        <v>10</v>
      </c>
      <c r="F16" s="11">
        <f>D40-D15</f>
        <v>409016.4294307502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968726.90000000875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968726.90000000875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ЖКХ'!N74</f>
        <v>354955.92184194096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ЖКХ'!N139</f>
        <v>1213402.2539181411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ЖКХ'!N204</f>
        <v>165136.42449357689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ЖКХ'!N269</f>
        <v>280716.0217036687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ЖКХ'!N334</f>
        <v>70961.86264582978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ЖКХ'!N399</f>
        <v>12596.454756959427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ЖКХ'!N464</f>
        <v>1460658.1942212475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ЖКХ'!N673</f>
        <v>2253136.3739866475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ЖКХ'!N738</f>
        <v>789540.64779826778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ЖКХ'!N803</f>
        <v>705465.94324968965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ЖКХ'!N964</f>
        <v>487132.75999999995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ЖКХ'!N1029</f>
        <v>51854.816814808233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ЖКХ'!N1262</f>
        <v>591413.90399999998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8436971.5794307757</v>
      </c>
      <c r="E40" s="40" t="s">
        <v>32</v>
      </c>
      <c r="F40" s="11">
        <f>'[1]отчеты для ГИС ЖКХ'!N9</f>
        <v>8436971.5794307757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1.6565020498465606</v>
      </c>
      <c r="F44" s="11">
        <f>E44+E53+E57+E61+E64+E66+E73+E76+E86+E94+E99+E107+E109</f>
        <v>39.373510500404038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5.6626842861882887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0.77065575989953761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1.3100405902904264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0.33116357187045464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5.87849133983296E-2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0.2419951466154078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6.8165739573999646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10.514897181387786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3.6846144014957396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3.2922560497819191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2.27334259222962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[1]ЖКУ!C325</f>
        <v>566761.70999999985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[1]ЖКУ!G325</f>
        <v>515195.39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Северный 1</vt:lpstr>
      <vt:lpstr>'Северный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2024-02-28T11:25:04Z</dcterms:created>
  <dcterms:modified xsi:type="dcterms:W3CDTF">2024-02-28T11:25:13Z</dcterms:modified>
</cp:coreProperties>
</file>