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Северный\"/>
    </mc:Choice>
  </mc:AlternateContent>
  <xr:revisionPtr revIDLastSave="0" documentId="8_{D4B73DF0-4D0E-44AA-BF85-E8C6D4929DDE}" xr6:coauthVersionLast="40" xr6:coauthVersionMax="40" xr10:uidLastSave="{00000000-0000-0000-0000-000000000000}"/>
  <bookViews>
    <workbookView xWindow="0" yWindow="0" windowWidth="28800" windowHeight="11925" xr2:uid="{E074ADD0-1F96-4102-8715-6638AF985F44}"/>
  </bookViews>
  <sheets>
    <sheet name="Северный 1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'Северный 11'!$A$1:$E$134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66" i="1"/>
  <c r="E64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16" i="1"/>
  <c r="D15" i="1"/>
  <c r="D11" i="1"/>
  <c r="D13" i="1" s="1"/>
  <c r="D10" i="1"/>
  <c r="D6" i="1"/>
  <c r="D5" i="1"/>
  <c r="F2" i="1"/>
  <c r="E57" i="1" s="1"/>
  <c r="B2" i="1"/>
  <c r="F44" i="1" l="1"/>
  <c r="F16" i="1"/>
  <c r="G40" i="1"/>
  <c r="D12" i="1"/>
  <c r="D14" i="1"/>
  <c r="E53" i="1"/>
  <c r="D21" i="1"/>
  <c r="D2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<sst xmlns="http://schemas.openxmlformats.org/spreadsheetml/2006/main" count="255" uniqueCount="172">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</sst>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4D20C1A2-1932-4DA2-B211-55961E920144}"/>
    <cellStyle name="Обычный 5" xfId="2" xr:uid="{053706AF-FFE7-46F2-9DDC-D222AC430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5">
          <cell r="B15" t="str">
            <v>Северный кв-л, 11</v>
          </cell>
          <cell r="E15">
            <v>146396.40000000002</v>
          </cell>
          <cell r="F15">
            <v>598394.42000000051</v>
          </cell>
          <cell r="G15">
            <v>5818831.3299999908</v>
          </cell>
          <cell r="H15">
            <v>5744125.5399999926</v>
          </cell>
          <cell r="N15">
            <v>6129877.9031643858</v>
          </cell>
        </row>
        <row r="80">
          <cell r="N80">
            <v>242505.93669015702</v>
          </cell>
        </row>
        <row r="145">
          <cell r="N145">
            <v>828996.59383453545</v>
          </cell>
        </row>
        <row r="210">
          <cell r="N210">
            <v>82077.222437196659</v>
          </cell>
        </row>
        <row r="275">
          <cell r="N275">
            <v>189664.16016040801</v>
          </cell>
        </row>
        <row r="340">
          <cell r="N340">
            <v>48481.154732975847</v>
          </cell>
        </row>
        <row r="405">
          <cell r="N405">
            <v>8605.8996958272201</v>
          </cell>
        </row>
        <row r="470">
          <cell r="N470">
            <v>1118409.8876971083</v>
          </cell>
        </row>
        <row r="679">
          <cell r="N679">
            <v>1572573.9923448847</v>
          </cell>
        </row>
        <row r="744">
          <cell r="N744">
            <v>963835.67272750987</v>
          </cell>
        </row>
        <row r="809">
          <cell r="N809">
            <v>682794.24559403246</v>
          </cell>
        </row>
        <row r="970">
          <cell r="N970">
            <v>361424.96000000014</v>
          </cell>
        </row>
        <row r="1035">
          <cell r="N1035">
            <v>30508.17724975029</v>
          </cell>
        </row>
        <row r="1268">
          <cell r="N1268">
            <v>0</v>
          </cell>
        </row>
      </sheetData>
      <sheetData sheetId="2">
        <row r="331">
          <cell r="C331">
            <v>169310.53999999966</v>
          </cell>
          <cell r="G331">
            <v>135295.30999999997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23BA-7108-45ED-B606-F7FAE69ED0E2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6" ht="29.2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 t="str">
        <f>'[1]отчеты для ГИС ЖКХ'!B15</f>
        <v>Северный кв-л, 11</v>
      </c>
      <c r="C2" s="6"/>
      <c r="D2" s="6"/>
      <c r="E2" s="6"/>
      <c r="F2" s="7">
        <f>'[1]отчеты для ГИС ЖКХ'!E15</f>
        <v>146396.40000000002</v>
      </c>
    </row>
    <row r="3" spans="1:6" ht="12" customHeight="1" x14ac:dyDescent="0.25">
      <c r="A3" s="8" t="s">
        <v>1</v>
      </c>
      <c r="B3" s="9"/>
      <c r="C3" s="9"/>
      <c r="D3" s="9"/>
      <c r="E3" s="10"/>
    </row>
    <row r="4" spans="1:6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6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6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6" ht="19.5" customHeight="1" x14ac:dyDescent="0.25">
      <c r="A7" s="8" t="s">
        <v>6</v>
      </c>
      <c r="B7" s="9"/>
      <c r="C7" s="9"/>
      <c r="D7" s="9"/>
      <c r="E7" s="10"/>
    </row>
    <row r="8" spans="1:6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6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6" ht="9.75" customHeight="1" x14ac:dyDescent="0.25">
      <c r="A10" s="12">
        <v>6</v>
      </c>
      <c r="B10" s="13" t="s">
        <v>11</v>
      </c>
      <c r="C10" s="14"/>
      <c r="D10" s="20">
        <f>'[1]отчеты для ГИС ЖКХ'!F15</f>
        <v>598394.42000000051</v>
      </c>
      <c r="E10" s="19" t="s">
        <v>10</v>
      </c>
    </row>
    <row r="11" spans="1:6" ht="9.75" customHeight="1" x14ac:dyDescent="0.25">
      <c r="A11" s="21">
        <v>7</v>
      </c>
      <c r="B11" s="22" t="s">
        <v>12</v>
      </c>
      <c r="C11" s="23"/>
      <c r="D11" s="24">
        <f>'[1]отчеты для ГИС ЖКХ'!G15</f>
        <v>5818831.3299999908</v>
      </c>
      <c r="E11" s="16" t="s">
        <v>13</v>
      </c>
    </row>
    <row r="12" spans="1:6" ht="9.75" customHeight="1" x14ac:dyDescent="0.25">
      <c r="A12" s="12">
        <v>8</v>
      </c>
      <c r="B12" s="13" t="s">
        <v>14</v>
      </c>
      <c r="C12" s="14"/>
      <c r="D12" s="25">
        <f>D11*65%</f>
        <v>3782240.3644999941</v>
      </c>
      <c r="E12" s="19" t="s">
        <v>10</v>
      </c>
    </row>
    <row r="13" spans="1:6" ht="9.75" customHeight="1" x14ac:dyDescent="0.25">
      <c r="A13" s="12">
        <v>9</v>
      </c>
      <c r="B13" s="13" t="s">
        <v>15</v>
      </c>
      <c r="C13" s="14"/>
      <c r="D13" s="25">
        <f>D11*14%</f>
        <v>814636.38619999879</v>
      </c>
      <c r="E13" s="19" t="s">
        <v>10</v>
      </c>
    </row>
    <row r="14" spans="1:6" ht="9.75" customHeight="1" x14ac:dyDescent="0.25">
      <c r="A14" s="12">
        <v>10</v>
      </c>
      <c r="B14" s="13" t="s">
        <v>16</v>
      </c>
      <c r="C14" s="14"/>
      <c r="D14" s="25">
        <f>D11-D12-D13</f>
        <v>1221954.579299998</v>
      </c>
      <c r="E14" s="19" t="s">
        <v>10</v>
      </c>
    </row>
    <row r="15" spans="1:6" ht="9.75" customHeight="1" x14ac:dyDescent="0.25">
      <c r="A15" s="21">
        <v>11</v>
      </c>
      <c r="B15" s="22" t="s">
        <v>17</v>
      </c>
      <c r="C15" s="23"/>
      <c r="D15" s="24">
        <f>SUM(D16:D20)</f>
        <v>5744125.5399999926</v>
      </c>
      <c r="E15" s="16" t="s">
        <v>13</v>
      </c>
    </row>
    <row r="16" spans="1:6" ht="9.75" customHeight="1" x14ac:dyDescent="0.25">
      <c r="A16" s="12">
        <v>12</v>
      </c>
      <c r="B16" s="13" t="s">
        <v>18</v>
      </c>
      <c r="C16" s="14"/>
      <c r="D16" s="26">
        <f>'[1]отчеты для ГИС ЖКХ'!H15</f>
        <v>5744125.5399999926</v>
      </c>
      <c r="E16" s="19" t="s">
        <v>10</v>
      </c>
      <c r="F16" s="11">
        <f>D40-D15</f>
        <v>385752.36316439323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673100.20999999903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673100.20999999903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ЖКХ'!N80</f>
        <v>242505.93669015702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ЖКХ'!N145</f>
        <v>828996.59383453545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ЖКХ'!N210</f>
        <v>82077.222437196659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ЖКХ'!N275</f>
        <v>189664.16016040801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ЖКХ'!N340</f>
        <v>48481.154732975847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ЖКХ'!N405</f>
        <v>8605.8996958272201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ЖКХ'!N470</f>
        <v>1118409.8876971083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ЖКХ'!N679</f>
        <v>1572573.9923448847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ЖКХ'!N744</f>
        <v>963835.67272750987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ЖКХ'!N809</f>
        <v>682794.24559403246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ЖКХ'!N970</f>
        <v>361424.96000000014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ЖКХ'!N1035</f>
        <v>30508.17724975029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ЖКХ'!N1268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6129877.9031643858</v>
      </c>
      <c r="E40" s="40" t="s">
        <v>32</v>
      </c>
      <c r="F40" s="11">
        <f>'[1]отчеты для ГИС ЖКХ'!N15</f>
        <v>6129877.9031643858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1.6565020498465604</v>
      </c>
      <c r="F44" s="11">
        <f>E44+E53+E57+E61+E64+E66+E73+E76+E86+E94+E99+E107+E109</f>
        <v>41.871780338617512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5.6626842861882896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1.2955520775128895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5.8784913398329593E-2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0.20839431331474192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7.6395996602177929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10.741889775601615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6.5837388947235702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4.6640098089436099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2.4688104352292823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[1]ЖКУ!C331</f>
        <v>169310.53999999966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[1]ЖКУ!G331</f>
        <v>135295.30999999997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Северный 11</vt:lpstr>
      <vt:lpstr>'Северный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2024-02-28T11:21:34Z</dcterms:created>
  <dcterms:modified xsi:type="dcterms:W3CDTF">2024-02-28T11:21:42Z</dcterms:modified>
</cp:coreProperties>
</file>