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Северный\"/>
    </mc:Choice>
  </mc:AlternateContent>
  <xr:revisionPtr revIDLastSave="0" documentId="8_{014A2F7E-DC66-427B-B264-EB0061EBB8ED}" xr6:coauthVersionLast="40" xr6:coauthVersionMax="40" xr10:uidLastSave="{00000000-0000-0000-0000-000000000000}"/>
  <bookViews>
    <workbookView xWindow="0" yWindow="0" windowWidth="28800" windowHeight="11925" xr2:uid="{CC315D52-32D8-4E0C-B96D-F6498551C069}"/>
  </bookViews>
  <sheets>
    <sheet name="Северный 13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'Северный 13'!$A$1:$E$134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66" i="1"/>
  <c r="E64" i="1"/>
  <c r="E4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E57" i="1" s="1"/>
  <c r="D28" i="1"/>
  <c r="D27" i="1"/>
  <c r="D40" i="1" s="1"/>
  <c r="D16" i="1"/>
  <c r="D15" i="1" s="1"/>
  <c r="D11" i="1"/>
  <c r="D10" i="1"/>
  <c r="D6" i="1"/>
  <c r="D5" i="1"/>
  <c r="F2" i="1"/>
  <c r="E53" i="1" s="1"/>
  <c r="B2" i="1"/>
  <c r="F44" i="1" l="1"/>
  <c r="F16" i="1"/>
  <c r="G40" i="1"/>
  <c r="D12" i="1"/>
  <c r="D14" i="1" s="1"/>
  <c r="D13" i="1"/>
  <c r="D21" i="1"/>
  <c r="D24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<sst xmlns="http://schemas.openxmlformats.org/spreadsheetml/2006/main" count="255" uniqueCount="172">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</sst>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B00F7C04-0615-461C-BCC4-B07EEB029ACC}"/>
    <cellStyle name="Обычный 5" xfId="2" xr:uid="{DC49A5BF-57DA-4EB9-86B2-CF0BDCFD14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13">
          <cell r="B13" t="str">
            <v>Северный кв-л, 13</v>
          </cell>
          <cell r="E13">
            <v>155533.20000000001</v>
          </cell>
          <cell r="F13">
            <v>607879.7899999998</v>
          </cell>
          <cell r="G13">
            <v>6722327.3700000225</v>
          </cell>
          <cell r="H13">
            <v>6713763.1200000141</v>
          </cell>
          <cell r="N13">
            <v>7308997.9681540523</v>
          </cell>
        </row>
        <row r="78">
          <cell r="N78">
            <v>257641.06461919507</v>
          </cell>
        </row>
        <row r="143">
          <cell r="N143">
            <v>880735.40762058052</v>
          </cell>
        </row>
        <row r="208">
          <cell r="N208">
            <v>87199.774398612222</v>
          </cell>
        </row>
        <row r="273">
          <cell r="N273">
            <v>201066.67542550585</v>
          </cell>
        </row>
        <row r="338">
          <cell r="N338">
            <v>51506.930056441808</v>
          </cell>
        </row>
        <row r="403">
          <cell r="N403">
            <v>54213.005692565079</v>
          </cell>
        </row>
        <row r="468">
          <cell r="N468">
            <v>2015258.8306310801</v>
          </cell>
        </row>
        <row r="677">
          <cell r="N677">
            <v>1634097.0460733694</v>
          </cell>
        </row>
        <row r="742">
          <cell r="N742">
            <v>572271.71881916188</v>
          </cell>
        </row>
        <row r="807">
          <cell r="N807">
            <v>717810.56840589526</v>
          </cell>
        </row>
        <row r="968">
          <cell r="N968">
            <v>375513.08000000007</v>
          </cell>
        </row>
        <row r="1033">
          <cell r="N1033">
            <v>32412.234411644422</v>
          </cell>
        </row>
        <row r="1266">
          <cell r="N1266">
            <v>429271.63199999998</v>
          </cell>
        </row>
      </sheetData>
      <sheetData sheetId="2">
        <row r="329">
          <cell r="C329">
            <v>250289.52000000025</v>
          </cell>
          <cell r="G329">
            <v>68181.23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42F0E-A924-4D8A-9122-3080EE4F2885}">
  <dimension ref="A1:H163"/>
  <sheetViews>
    <sheetView tabSelected="1" topLeftCell="A109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6" ht="29.25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/>
      <c r="B2" s="5" t="str">
        <f>'[1]отчеты для ГИС ЖКХ'!B13</f>
        <v>Северный кв-л, 13</v>
      </c>
      <c r="C2" s="6"/>
      <c r="D2" s="6"/>
      <c r="E2" s="6"/>
      <c r="F2" s="7">
        <f>'[1]отчеты для ГИС ЖКХ'!E13</f>
        <v>155533.20000000001</v>
      </c>
    </row>
    <row r="3" spans="1:6" ht="12" customHeight="1" x14ac:dyDescent="0.25">
      <c r="A3" s="8" t="s">
        <v>1</v>
      </c>
      <c r="B3" s="9"/>
      <c r="C3" s="9"/>
      <c r="D3" s="9"/>
      <c r="E3" s="10"/>
    </row>
    <row r="4" spans="1:6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6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6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6" ht="19.5" customHeight="1" x14ac:dyDescent="0.25">
      <c r="A7" s="8" t="s">
        <v>6</v>
      </c>
      <c r="B7" s="9"/>
      <c r="C7" s="9"/>
      <c r="D7" s="9"/>
      <c r="E7" s="10"/>
    </row>
    <row r="8" spans="1:6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6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6" ht="9.75" customHeight="1" x14ac:dyDescent="0.25">
      <c r="A10" s="12">
        <v>6</v>
      </c>
      <c r="B10" s="13" t="s">
        <v>11</v>
      </c>
      <c r="C10" s="14"/>
      <c r="D10" s="20">
        <f>'[1]отчеты для ГИС ЖКХ'!F13</f>
        <v>607879.7899999998</v>
      </c>
      <c r="E10" s="19" t="s">
        <v>10</v>
      </c>
    </row>
    <row r="11" spans="1:6" ht="9.75" customHeight="1" x14ac:dyDescent="0.25">
      <c r="A11" s="21">
        <v>7</v>
      </c>
      <c r="B11" s="22" t="s">
        <v>12</v>
      </c>
      <c r="C11" s="23"/>
      <c r="D11" s="24">
        <f>'[1]отчеты для ГИС ЖКХ'!G13</f>
        <v>6722327.3700000225</v>
      </c>
      <c r="E11" s="16" t="s">
        <v>13</v>
      </c>
    </row>
    <row r="12" spans="1:6" ht="9.75" customHeight="1" x14ac:dyDescent="0.25">
      <c r="A12" s="12">
        <v>8</v>
      </c>
      <c r="B12" s="13" t="s">
        <v>14</v>
      </c>
      <c r="C12" s="14"/>
      <c r="D12" s="25">
        <f>D11*65%</f>
        <v>4369512.790500015</v>
      </c>
      <c r="E12" s="19" t="s">
        <v>10</v>
      </c>
    </row>
    <row r="13" spans="1:6" ht="9.75" customHeight="1" x14ac:dyDescent="0.25">
      <c r="A13" s="12">
        <v>9</v>
      </c>
      <c r="B13" s="13" t="s">
        <v>15</v>
      </c>
      <c r="C13" s="14"/>
      <c r="D13" s="25">
        <f>D11*14%</f>
        <v>941125.83180000319</v>
      </c>
      <c r="E13" s="19" t="s">
        <v>10</v>
      </c>
    </row>
    <row r="14" spans="1:6" ht="9.75" customHeight="1" x14ac:dyDescent="0.25">
      <c r="A14" s="12">
        <v>10</v>
      </c>
      <c r="B14" s="13" t="s">
        <v>16</v>
      </c>
      <c r="C14" s="14"/>
      <c r="D14" s="25">
        <f>D11-D12-D13</f>
        <v>1411688.7477000044</v>
      </c>
      <c r="E14" s="19" t="s">
        <v>10</v>
      </c>
    </row>
    <row r="15" spans="1:6" ht="9.75" customHeight="1" x14ac:dyDescent="0.25">
      <c r="A15" s="21">
        <v>11</v>
      </c>
      <c r="B15" s="22" t="s">
        <v>17</v>
      </c>
      <c r="C15" s="23"/>
      <c r="D15" s="24">
        <f>SUM(D16:D20)</f>
        <v>6713763.1200000141</v>
      </c>
      <c r="E15" s="16" t="s">
        <v>13</v>
      </c>
    </row>
    <row r="16" spans="1:6" ht="9.75" customHeight="1" x14ac:dyDescent="0.25">
      <c r="A16" s="12">
        <v>12</v>
      </c>
      <c r="B16" s="13" t="s">
        <v>18</v>
      </c>
      <c r="C16" s="14"/>
      <c r="D16" s="26">
        <f>'[1]отчеты для ГИС ЖКХ'!H13</f>
        <v>6713763.1200000141</v>
      </c>
      <c r="E16" s="19" t="s">
        <v>10</v>
      </c>
      <c r="F16" s="11">
        <f>D40-D15</f>
        <v>595234.84815403819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616444.04000000842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616444.04000000842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ЖКХ'!N78</f>
        <v>257641.06461919507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ЖКХ'!N143</f>
        <v>880735.40762058052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ЖКХ'!N208</f>
        <v>87199.774398612222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ЖКХ'!N273</f>
        <v>201066.67542550585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ЖКХ'!N338</f>
        <v>51506.930056441808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ЖКХ'!N403</f>
        <v>54213.005692565079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ЖКХ'!N468</f>
        <v>2015258.8306310801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ЖКХ'!N677</f>
        <v>1634097.0460733694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ЖКХ'!N742</f>
        <v>572271.71881916188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ЖКХ'!N807</f>
        <v>717810.56840589526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ЖКХ'!N968</f>
        <v>375513.08000000007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ЖКХ'!N1033</f>
        <v>32412.234411644422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ЖКХ'!N1266</f>
        <v>429271.63199999998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7308997.9681540523</v>
      </c>
      <c r="E40" s="40" t="s">
        <v>32</v>
      </c>
      <c r="F40" s="11">
        <f>'[1]отчеты для ГИС ЖКХ'!N13</f>
        <v>7308997.9681540523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1.6565020498465604</v>
      </c>
      <c r="F44" s="11">
        <f>E44+E53+E57+E61+E64+E66+E73+E76+E86+E94+E99+E107+E109</f>
        <v>46.993169099292302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5.6626842861882896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1.2927572725662806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0.3485622728302708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0.20839431331474192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12.957097459777591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10.506419504474731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3.6794184059683839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4.6151597755713585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2.414359635113275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[1]ЖКУ!C329</f>
        <v>250289.52000000025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[1]ЖКУ!G329</f>
        <v>68181.23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Северный 13</vt:lpstr>
      <vt:lpstr>'Северный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2024-02-28T11:22:54Z</dcterms:created>
  <dcterms:modified xsi:type="dcterms:W3CDTF">2024-02-28T11:23:03Z</dcterms:modified>
</cp:coreProperties>
</file>