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Северный\"/>
    </mc:Choice>
  </mc:AlternateContent>
  <xr:revisionPtr revIDLastSave="0" documentId="8_{FDBD5E3A-3094-484E-897C-CE7EC0A0BA06}" xr6:coauthVersionLast="40" xr6:coauthVersionMax="40" xr10:uidLastSave="{00000000-0000-0000-0000-000000000000}"/>
  <bookViews>
    <workbookView xWindow="0" yWindow="0" windowWidth="28800" windowHeight="11925" xr2:uid="{AE48207D-3F23-4819-A420-528FD2E00EEF}"/>
  </bookViews>
  <sheets>
    <sheet name="Северный 4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'Северный 4'!$A$1:$E$134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107" i="1"/>
  <c r="E66" i="1"/>
  <c r="E64" i="1"/>
  <c r="E44" i="1"/>
  <c r="F40" i="1"/>
  <c r="D39" i="1"/>
  <c r="D38" i="1"/>
  <c r="E73" i="1" s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D30" i="1"/>
  <c r="E61" i="1" s="1"/>
  <c r="D29" i="1"/>
  <c r="D28" i="1"/>
  <c r="D27" i="1"/>
  <c r="D40" i="1" s="1"/>
  <c r="D16" i="1"/>
  <c r="D15" i="1"/>
  <c r="D11" i="1"/>
  <c r="D12" i="1" s="1"/>
  <c r="D10" i="1"/>
  <c r="D6" i="1"/>
  <c r="D5" i="1"/>
  <c r="F2" i="1"/>
  <c r="E57" i="1" s="1"/>
  <c r="B2" i="1"/>
  <c r="F16" i="1" l="1"/>
  <c r="G40" i="1"/>
  <c r="D13" i="1"/>
  <c r="D14" i="1"/>
  <c r="E53" i="1"/>
  <c r="F44" i="1" s="1"/>
  <c r="D21" i="1"/>
  <c r="D24" i="1" s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<sst xmlns="http://schemas.openxmlformats.org/spreadsheetml/2006/main" count="255" uniqueCount="172">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</sst>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0670DB99-F810-4080-A8E0-E5714CCA350E}"/>
    <cellStyle name="Обычный 5" xfId="2" xr:uid="{5BB141E2-E16D-4D84-88F1-8B540E539A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11">
          <cell r="B11" t="str">
            <v>Северный кв-л, 4</v>
          </cell>
          <cell r="E11">
            <v>154984.79999999999</v>
          </cell>
          <cell r="F11">
            <v>896784.70999999961</v>
          </cell>
          <cell r="G11">
            <v>6731617.3800000194</v>
          </cell>
          <cell r="H11">
            <v>6809729.9300000127</v>
          </cell>
          <cell r="N11">
            <v>7160008.1361287925</v>
          </cell>
        </row>
        <row r="76">
          <cell r="N76">
            <v>256732.63889505921</v>
          </cell>
        </row>
        <row r="141">
          <cell r="N141">
            <v>969326.99155803479</v>
          </cell>
        </row>
        <row r="206">
          <cell r="N206">
            <v>86892.313636021339</v>
          </cell>
        </row>
        <row r="271">
          <cell r="N271">
            <v>199915.16618671551</v>
          </cell>
        </row>
        <row r="336">
          <cell r="N336">
            <v>51325.319953628044</v>
          </cell>
        </row>
        <row r="401">
          <cell r="N401">
            <v>9110.7680460574338</v>
          </cell>
        </row>
        <row r="466">
          <cell r="N466">
            <v>1795658.2314728419</v>
          </cell>
        </row>
        <row r="675">
          <cell r="N675">
            <v>1630151.9256171153</v>
          </cell>
        </row>
        <row r="740">
          <cell r="N740">
            <v>571367.32576532871</v>
          </cell>
        </row>
        <row r="805">
          <cell r="N805">
            <v>755000.33602776763</v>
          </cell>
        </row>
        <row r="966">
          <cell r="N966">
            <v>374471.12000000005</v>
          </cell>
        </row>
        <row r="1031">
          <cell r="N1031">
            <v>32297.950970222617</v>
          </cell>
        </row>
        <row r="1264">
          <cell r="N1264">
            <v>427758.04799999995</v>
          </cell>
        </row>
      </sheetData>
      <sheetData sheetId="2">
        <row r="327">
          <cell r="C327">
            <v>348383.91000000021</v>
          </cell>
          <cell r="G327">
            <v>88657.35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BC4A8-C394-4CD6-8EE6-BCC4C066715F}">
  <dimension ref="A1:H163"/>
  <sheetViews>
    <sheetView tabSelected="1" topLeftCell="A106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6" ht="29.25" customHeight="1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4"/>
      <c r="B2" s="5" t="str">
        <f>'[1]отчеты для ГИС ЖКХ'!B11</f>
        <v>Северный кв-л, 4</v>
      </c>
      <c r="C2" s="6"/>
      <c r="D2" s="6"/>
      <c r="E2" s="6"/>
      <c r="F2" s="7">
        <f>'[1]отчеты для ГИС ЖКХ'!E11</f>
        <v>154984.79999999999</v>
      </c>
    </row>
    <row r="3" spans="1:6" ht="12" customHeight="1" x14ac:dyDescent="0.25">
      <c r="A3" s="8" t="s">
        <v>1</v>
      </c>
      <c r="B3" s="9"/>
      <c r="C3" s="9"/>
      <c r="D3" s="9"/>
      <c r="E3" s="10"/>
    </row>
    <row r="4" spans="1:6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6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6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6" ht="19.5" customHeight="1" x14ac:dyDescent="0.25">
      <c r="A7" s="8" t="s">
        <v>6</v>
      </c>
      <c r="B7" s="9"/>
      <c r="C7" s="9"/>
      <c r="D7" s="9"/>
      <c r="E7" s="10"/>
    </row>
    <row r="8" spans="1:6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6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6" ht="9.75" customHeight="1" x14ac:dyDescent="0.25">
      <c r="A10" s="12">
        <v>6</v>
      </c>
      <c r="B10" s="13" t="s">
        <v>11</v>
      </c>
      <c r="C10" s="14"/>
      <c r="D10" s="20">
        <f>'[1]отчеты для ГИС ЖКХ'!F11</f>
        <v>896784.70999999961</v>
      </c>
      <c r="E10" s="19" t="s">
        <v>10</v>
      </c>
    </row>
    <row r="11" spans="1:6" ht="9.75" customHeight="1" x14ac:dyDescent="0.25">
      <c r="A11" s="21">
        <v>7</v>
      </c>
      <c r="B11" s="22" t="s">
        <v>12</v>
      </c>
      <c r="C11" s="23"/>
      <c r="D11" s="24">
        <f>'[1]отчеты для ГИС ЖКХ'!G11</f>
        <v>6731617.3800000194</v>
      </c>
      <c r="E11" s="16" t="s">
        <v>13</v>
      </c>
    </row>
    <row r="12" spans="1:6" ht="9.75" customHeight="1" x14ac:dyDescent="0.25">
      <c r="A12" s="12">
        <v>8</v>
      </c>
      <c r="B12" s="13" t="s">
        <v>14</v>
      </c>
      <c r="C12" s="14"/>
      <c r="D12" s="25">
        <f>D11*65%</f>
        <v>4375551.2970000124</v>
      </c>
      <c r="E12" s="19" t="s">
        <v>10</v>
      </c>
    </row>
    <row r="13" spans="1:6" ht="9.75" customHeight="1" x14ac:dyDescent="0.25">
      <c r="A13" s="12">
        <v>9</v>
      </c>
      <c r="B13" s="13" t="s">
        <v>15</v>
      </c>
      <c r="C13" s="14"/>
      <c r="D13" s="25">
        <f>D11*14%</f>
        <v>942426.43320000276</v>
      </c>
      <c r="E13" s="19" t="s">
        <v>10</v>
      </c>
    </row>
    <row r="14" spans="1:6" ht="9.75" customHeight="1" x14ac:dyDescent="0.25">
      <c r="A14" s="12">
        <v>10</v>
      </c>
      <c r="B14" s="13" t="s">
        <v>16</v>
      </c>
      <c r="C14" s="14"/>
      <c r="D14" s="25">
        <f>D11-D12-D13</f>
        <v>1413639.6498000044</v>
      </c>
      <c r="E14" s="19" t="s">
        <v>10</v>
      </c>
    </row>
    <row r="15" spans="1:6" ht="9.75" customHeight="1" x14ac:dyDescent="0.25">
      <c r="A15" s="21">
        <v>11</v>
      </c>
      <c r="B15" s="22" t="s">
        <v>17</v>
      </c>
      <c r="C15" s="23"/>
      <c r="D15" s="24">
        <f>SUM(D16:D20)</f>
        <v>6809729.9300000127</v>
      </c>
      <c r="E15" s="16" t="s">
        <v>13</v>
      </c>
    </row>
    <row r="16" spans="1:6" ht="9.75" customHeight="1" x14ac:dyDescent="0.25">
      <c r="A16" s="12">
        <v>12</v>
      </c>
      <c r="B16" s="13" t="s">
        <v>18</v>
      </c>
      <c r="C16" s="14"/>
      <c r="D16" s="26">
        <f>'[1]отчеты для ГИС ЖКХ'!H11</f>
        <v>6809729.9300000127</v>
      </c>
      <c r="E16" s="19" t="s">
        <v>10</v>
      </c>
      <c r="F16" s="11">
        <f>D40-D15</f>
        <v>350278.2061287798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818672.16000000667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818672.16000000667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ЖКХ'!N76</f>
        <v>256732.63889505921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ЖКХ'!N141</f>
        <v>969326.99155803479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ЖКХ'!N206</f>
        <v>86892.313636021339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ЖКХ'!N271</f>
        <v>199915.16618671551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ЖКХ'!N336</f>
        <v>51325.319953628044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ЖКХ'!N401</f>
        <v>9110.7680460574338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ЖКХ'!N466</f>
        <v>1795658.2314728419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ЖКХ'!N675</f>
        <v>1630151.9256171153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ЖКХ'!N740</f>
        <v>571367.32576532871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ЖКХ'!N805</f>
        <v>755000.33602776763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ЖКХ'!N966</f>
        <v>374471.12000000005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ЖКХ'!N1031</f>
        <v>32297.950970222617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ЖКХ'!N1264</f>
        <v>427758.04799999995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7160008.1361287925</v>
      </c>
      <c r="E40" s="40" t="s">
        <v>32</v>
      </c>
      <c r="F40" s="11">
        <f>'[1]отчеты для ГИС ЖКХ'!N11</f>
        <v>7160008.1361287925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1.6565020498465606</v>
      </c>
      <c r="F44" s="11">
        <f>E44+E53+E57+E61+E64+E66+E73+E76+E86+E94+E99+E107+E109</f>
        <v>46.198131275639881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6.2543358546001597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0.56065055177037582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1.2899017593126263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0.3311635718704547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5.8784913398329607E-2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0.20839431331474195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11.586027994182928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10.518140653903579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3.6866023362634834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4.8714476260108581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2.76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2.4161796511657925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[1]ЖКУ!C327</f>
        <v>348383.91000000021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[1]ЖКУ!G327</f>
        <v>88657.35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Северный 4</vt:lpstr>
      <vt:lpstr>'Северный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2024-02-28T11:23:57Z</dcterms:created>
  <dcterms:modified xsi:type="dcterms:W3CDTF">2024-02-28T11:24:05Z</dcterms:modified>
</cp:coreProperties>
</file>